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firstSheet="10" activeTab="14"/>
  </bookViews>
  <sheets>
    <sheet name="GRPHTOTLITPHEN" sheetId="1" r:id="rId1"/>
    <sheet name="GRPHBIGLEAFPHEN" sheetId="2" r:id="rId2"/>
    <sheet name="GRPHLEAVESPHEN" sheetId="3" r:id="rId3"/>
    <sheet name="GRPHFRFLPHEN" sheetId="4" r:id="rId4"/>
    <sheet name="GRPHTWIGPHEN" sheetId="5" r:id="rId5"/>
    <sheet name="GRPHTOTLITBYPLOT" sheetId="6" r:id="rId6"/>
    <sheet name="GRPHBIGLVSBYPLOT" sheetId="7" r:id="rId7"/>
    <sheet name="GRPHLVSBYPLOT" sheetId="8" r:id="rId8"/>
    <sheet name="GRPHFLFRBYPLOT" sheetId="9" r:id="rId9"/>
    <sheet name="GRPHTWIGSBYPLOT" sheetId="10" r:id="rId10"/>
    <sheet name="BIGLEAFDATA0506" sheetId="11" r:id="rId11"/>
    <sheet name="LEAFDATA0506" sheetId="12" r:id="rId12"/>
    <sheet name="FLWRFRDATA0506" sheetId="13" r:id="rId13"/>
    <sheet name="TWIGDATA0506" sheetId="14" r:id="rId14"/>
    <sheet name="TOTLITDATA0506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<sst xmlns="http://schemas.openxmlformats.org/spreadsheetml/2006/main" count="1172" uniqueCount="79">
  <si>
    <t>PER DAY LEAF LITTER, Mg / HA / DAY ("SMALL LEAVES" AND "BIG LEAVES" COMBINED, AND ADJUSTED FOR TRAP NUMBER AND LENGTH OF INTERVAL)</t>
  </si>
  <si>
    <t>LEAVES</t>
  </si>
  <si>
    <t>Plot</t>
  </si>
  <si>
    <t>A1</t>
  </si>
  <si>
    <t>A2</t>
  </si>
  <si>
    <t>A3</t>
  </si>
  <si>
    <t>A4</t>
  </si>
  <si>
    <t>A5</t>
  </si>
  <si>
    <t>A6</t>
  </si>
  <si>
    <t>L1</t>
  </si>
  <si>
    <t>L2</t>
  </si>
  <si>
    <t>L3</t>
  </si>
  <si>
    <t>L4</t>
  </si>
  <si>
    <t>L5</t>
  </si>
  <si>
    <t>L6</t>
  </si>
  <si>
    <t>P1</t>
  </si>
  <si>
    <t>P2</t>
  </si>
  <si>
    <t>P3</t>
  </si>
  <si>
    <t>P4</t>
  </si>
  <si>
    <t>P5</t>
  </si>
  <si>
    <t>P6</t>
  </si>
  <si>
    <t xml:space="preserve"> </t>
  </si>
  <si>
    <t>Mean, Alluvial Plots (N=6)</t>
  </si>
  <si>
    <t>Mean, Ultisol-Plateau Plots (N=6)</t>
  </si>
  <si>
    <t>Mean, Ultisol-Slope Plots (N=6)</t>
  </si>
  <si>
    <t>Mean, All Plots (N=18)</t>
  </si>
  <si>
    <t>Count, A</t>
  </si>
  <si>
    <t>Count, L</t>
  </si>
  <si>
    <t>Count, P</t>
  </si>
  <si>
    <t>Count,A+L+P</t>
  </si>
  <si>
    <t>BIOMASS OF LEAF LITTER PER INTERVAL, M g / HA</t>
  </si>
  <si>
    <t>Day-</t>
  </si>
  <si>
    <t>adjusted</t>
  </si>
  <si>
    <t>Mean, A</t>
  </si>
  <si>
    <t>Mean, L</t>
  </si>
  <si>
    <t>Mean, P</t>
  </si>
  <si>
    <t>Mean,A+L+P</t>
  </si>
  <si>
    <t>LENGTH OF INTERVAL, DAYS</t>
  </si>
  <si>
    <t>DAYS</t>
  </si>
  <si>
    <t>PER DAY FLWR/FRUIT LITTER, Mg / HA / DAY (ADJUSTED FOR TRAP NUMBER AND LENGTH OF INTERVAL)</t>
  </si>
  <si>
    <t>FLWR/FR</t>
  </si>
  <si>
    <t>BIOMASS OF FLWR/FRUIT LITTER PER INTERVAL, M g / HA</t>
  </si>
  <si>
    <t>PER DAY FINE WOODY LITTER, Mg / HA / DAY (ADJUSTED FOR TRAP NUMBER AND LENGTH OF INTERVAL)</t>
  </si>
  <si>
    <t>TWIGS</t>
  </si>
  <si>
    <t>Day-adjusted</t>
  </si>
  <si>
    <t>PER DAY TOTAL FINE LITTER, Mg / HA / DAY (ADJUSTED FOR TRAP NUMBER AND LENGTH OF INTERVAL)</t>
  </si>
  <si>
    <t>TOTAL</t>
  </si>
  <si>
    <t>BIOMASS OF WOODY FINE LITTER PER INTERVAL, M g / HA</t>
  </si>
  <si>
    <t>Alluvium:</t>
  </si>
  <si>
    <t>Ultisol-plateau:</t>
  </si>
  <si>
    <t>Ultisol-slope:</t>
  </si>
  <si>
    <t>BIOMASS OF TOTAL FINE LITTER PER INTERVAL, M g / HA</t>
  </si>
  <si>
    <t>Mg C / ha / yr</t>
  </si>
  <si>
    <t>NOTE: THE DATES ARE THE COLLECTING DATE</t>
  </si>
  <si>
    <t>Mg/ha/yr</t>
  </si>
  <si>
    <t>Total</t>
  </si>
  <si>
    <t>PER DAY BIG LEAF LITTER, Mg / HA / DAY (ADJUSTED FOR TRAP NUMBER AND LENGTH OF INTERVAL)</t>
  </si>
  <si>
    <t>BIOMASS OF BIG LEAF LITTER PER INTERVAL, M g / HA</t>
  </si>
  <si>
    <t>BIG LEAF</t>
  </si>
  <si>
    <t>file=Lityr 9, beg 10 Oct 2005.xls</t>
  </si>
  <si>
    <t>Year 9</t>
  </si>
  <si>
    <t>SUMMARY OF THE BIG LEAF LITTER DATA FROM Year 9 OF CARBONO, Oct 2005 - Sep 2006</t>
  </si>
  <si>
    <t>SUMMARY OF THE LEAF LITTER DATA FROM Year 9 OF CARBONO, Oct 2005 - Sep 2006</t>
  </si>
  <si>
    <t>SUMMARY OF THE FLOWER+FRUIT LITTER DATA FROM Year 9 OF CARBONO, Oct 2005 - Sep 2006</t>
  </si>
  <si>
    <t>SUMMARY OF THE FINE WOODY LITTER DATA FROM Year 9 OF CARBONO, Oct 2005 - Sep 2006</t>
  </si>
  <si>
    <t>SUMMARY OF THE TOTAL FINE LITTER DATA FROM Year 9 OF CARBONO, OCT. 2005-SEP. 2006</t>
  </si>
  <si>
    <t>Year 9 Total fine litterfall: 2005/06</t>
  </si>
  <si>
    <t>Year 9 TWIG LITTERFALL (2005/06)</t>
  </si>
  <si>
    <t>Year 9 FRUIT/FLOWER LITTERFALL (2005/2006)</t>
  </si>
  <si>
    <t>Year 9 LEAF LITTERFALL (2005/06)</t>
  </si>
  <si>
    <t>Year 9 BIG LEAF LITTERFALL (2005/2006)</t>
  </si>
  <si>
    <t>DAC spot-checked 6 of each kind of calculation against the original data file, 2 Nov. 2006</t>
  </si>
  <si>
    <t>All-yr coll no.:</t>
  </si>
  <si>
    <t>Within-yr coll no.:</t>
  </si>
  <si>
    <t>Year 9 mean, BIG LEAF litterfall (Mg C/ha/yr):</t>
  </si>
  <si>
    <t>Year 9 mean, leaf litterfall (Mg C/ha/yr):</t>
  </si>
  <si>
    <t>Year 9 mean, fruit/flower litterfall (Mg C/ha/yr):</t>
  </si>
  <si>
    <t>Year 9 mean, twig litterfall (&lt;1 cm dia.) (Mg C/ha/yr):</t>
  </si>
  <si>
    <t>Year 9 mean, total fine litterfall (Mg C/ha/yr):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</si>
</sst>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4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FINE LITTERFALL, YEAR 9
 (Oct. 05-Sep. 06)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75"/>
          <c:w val="0.92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TOTLITDATA0506!$B$32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TOTLITDATA0506!$C$32:$AB$32</c:f>
              <c:numCache>
                <c:ptCount val="26"/>
                <c:pt idx="0">
                  <c:v>0.026635820105820107</c:v>
                </c:pt>
                <c:pt idx="1">
                  <c:v>0.022467029982363315</c:v>
                </c:pt>
                <c:pt idx="2">
                  <c:v>0.025849770403888046</c:v>
                </c:pt>
                <c:pt idx="3">
                  <c:v>0.02556589677823991</c:v>
                </c:pt>
                <c:pt idx="4">
                  <c:v>0.016150160765160765</c:v>
                </c:pt>
                <c:pt idx="5">
                  <c:v>0.02010284656084656</c:v>
                </c:pt>
                <c:pt idx="6">
                  <c:v>0.017719794973544974</c:v>
                </c:pt>
                <c:pt idx="7">
                  <c:v>0.02372654124270791</c:v>
                </c:pt>
                <c:pt idx="8">
                  <c:v>0.05091582417582419</c:v>
                </c:pt>
                <c:pt idx="9">
                  <c:v>0.023095247432306256</c:v>
                </c:pt>
                <c:pt idx="10">
                  <c:v>0.024784278252611588</c:v>
                </c:pt>
                <c:pt idx="11">
                  <c:v>0.020228992165242165</c:v>
                </c:pt>
                <c:pt idx="12">
                  <c:v>0.025862767602767605</c:v>
                </c:pt>
                <c:pt idx="13">
                  <c:v>0.04022814814814816</c:v>
                </c:pt>
                <c:pt idx="14">
                  <c:v>0.027751455535205537</c:v>
                </c:pt>
                <c:pt idx="15">
                  <c:v>0.028199015873015872</c:v>
                </c:pt>
                <c:pt idx="16">
                  <c:v>0.023502522875816997</c:v>
                </c:pt>
                <c:pt idx="17">
                  <c:v>0.02712268648018648</c:v>
                </c:pt>
                <c:pt idx="18">
                  <c:v>0.018513365079365077</c:v>
                </c:pt>
                <c:pt idx="19">
                  <c:v>0.02489801407742584</c:v>
                </c:pt>
                <c:pt idx="20">
                  <c:v>0.023952911335578003</c:v>
                </c:pt>
                <c:pt idx="21">
                  <c:v>0.01407046913580247</c:v>
                </c:pt>
                <c:pt idx="22">
                  <c:v>0.020905879028379027</c:v>
                </c:pt>
                <c:pt idx="23">
                  <c:v>0.017319497252747253</c:v>
                </c:pt>
                <c:pt idx="24">
                  <c:v>0.016092074820241487</c:v>
                </c:pt>
                <c:pt idx="25">
                  <c:v>0.022269943562610233</c:v>
                </c:pt>
              </c:numCache>
            </c:numRef>
          </c:val>
        </c:ser>
        <c:ser>
          <c:idx val="1"/>
          <c:order val="1"/>
          <c:tx>
            <c:strRef>
              <c:f>TOTLITDATA0506!$B$33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TOTLITDATA0506!$C$33:$AB$33</c:f>
              <c:numCache>
                <c:ptCount val="26"/>
                <c:pt idx="0">
                  <c:v>0.028852433862433868</c:v>
                </c:pt>
                <c:pt idx="1">
                  <c:v>0.03154119223985891</c:v>
                </c:pt>
                <c:pt idx="2">
                  <c:v>0.028236695715323164</c:v>
                </c:pt>
                <c:pt idx="3">
                  <c:v>0.023778417178319137</c:v>
                </c:pt>
                <c:pt idx="4">
                  <c:v>0.014374907746574413</c:v>
                </c:pt>
                <c:pt idx="5">
                  <c:v>0.01646699226699227</c:v>
                </c:pt>
                <c:pt idx="6">
                  <c:v>0.01540290976761075</c:v>
                </c:pt>
                <c:pt idx="7">
                  <c:v>0.024832339709673048</c:v>
                </c:pt>
                <c:pt idx="8">
                  <c:v>0.04065239723239723</c:v>
                </c:pt>
                <c:pt idx="9">
                  <c:v>0.018856024803083623</c:v>
                </c:pt>
                <c:pt idx="10">
                  <c:v>0.02334157848324515</c:v>
                </c:pt>
                <c:pt idx="11">
                  <c:v>0.015344639092389091</c:v>
                </c:pt>
                <c:pt idx="12">
                  <c:v>0.02095757071632072</c:v>
                </c:pt>
                <c:pt idx="13">
                  <c:v>0.029881326464308924</c:v>
                </c:pt>
                <c:pt idx="14">
                  <c:v>0.04150227660199882</c:v>
                </c:pt>
                <c:pt idx="15">
                  <c:v>0.03629842355175688</c:v>
                </c:pt>
                <c:pt idx="16">
                  <c:v>0.03361575036310821</c:v>
                </c:pt>
                <c:pt idx="17">
                  <c:v>0.032350672969006296</c:v>
                </c:pt>
                <c:pt idx="18">
                  <c:v>0.01985846564238231</c:v>
                </c:pt>
                <c:pt idx="19">
                  <c:v>0.029064403999776552</c:v>
                </c:pt>
                <c:pt idx="20">
                  <c:v>0.022078124579124576</c:v>
                </c:pt>
                <c:pt idx="21">
                  <c:v>0.01993379188712522</c:v>
                </c:pt>
                <c:pt idx="22">
                  <c:v>0.02156792207792208</c:v>
                </c:pt>
                <c:pt idx="23">
                  <c:v>0.016814490740740744</c:v>
                </c:pt>
                <c:pt idx="24">
                  <c:v>0.015115958485958486</c:v>
                </c:pt>
                <c:pt idx="25">
                  <c:v>0.028839372574955908</c:v>
                </c:pt>
              </c:numCache>
            </c:numRef>
          </c:val>
        </c:ser>
        <c:ser>
          <c:idx val="2"/>
          <c:order val="2"/>
          <c:tx>
            <c:strRef>
              <c:f>TOTLITDATA0506!$B$34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TOTLITDATA0506!$C$34:$AB$34</c:f>
              <c:numCache>
                <c:ptCount val="26"/>
                <c:pt idx="0">
                  <c:v>0.02199063492063492</c:v>
                </c:pt>
                <c:pt idx="1">
                  <c:v>0.022354699035169623</c:v>
                </c:pt>
                <c:pt idx="2">
                  <c:v>0.02030805446623094</c:v>
                </c:pt>
                <c:pt idx="3">
                  <c:v>0.023149331352743118</c:v>
                </c:pt>
                <c:pt idx="4">
                  <c:v>0.012580160765160766</c:v>
                </c:pt>
                <c:pt idx="5">
                  <c:v>0.015334870268620267</c:v>
                </c:pt>
                <c:pt idx="6">
                  <c:v>0.013938897421931737</c:v>
                </c:pt>
                <c:pt idx="7">
                  <c:v>0.02186366164699498</c:v>
                </c:pt>
                <c:pt idx="8">
                  <c:v>0.04542679690679691</c:v>
                </c:pt>
                <c:pt idx="9">
                  <c:v>0.019452685813641696</c:v>
                </c:pt>
                <c:pt idx="10">
                  <c:v>0.017986319929453265</c:v>
                </c:pt>
                <c:pt idx="11">
                  <c:v>0.017670092049925385</c:v>
                </c:pt>
                <c:pt idx="12">
                  <c:v>0.02324919413919414</c:v>
                </c:pt>
                <c:pt idx="13">
                  <c:v>0.03585924916457811</c:v>
                </c:pt>
                <c:pt idx="14">
                  <c:v>0.039744201205173434</c:v>
                </c:pt>
                <c:pt idx="15">
                  <c:v>0.03735840998507665</c:v>
                </c:pt>
                <c:pt idx="16">
                  <c:v>0.033624420842411046</c:v>
                </c:pt>
                <c:pt idx="17">
                  <c:v>0.03477235560735561</c:v>
                </c:pt>
                <c:pt idx="18">
                  <c:v>0.018299204449871116</c:v>
                </c:pt>
                <c:pt idx="19">
                  <c:v>0.02572115521479247</c:v>
                </c:pt>
                <c:pt idx="20">
                  <c:v>0.019832655047204068</c:v>
                </c:pt>
                <c:pt idx="21">
                  <c:v>0.020634727174060508</c:v>
                </c:pt>
                <c:pt idx="22">
                  <c:v>0.02258659371492705</c:v>
                </c:pt>
                <c:pt idx="23">
                  <c:v>0.014565945258445257</c:v>
                </c:pt>
                <c:pt idx="24">
                  <c:v>0.018040402930402932</c:v>
                </c:pt>
                <c:pt idx="25">
                  <c:v>0.027303674162257496</c:v>
                </c:pt>
              </c:numCache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9287"/>
        <c:crossesAt val="0"/>
        <c:auto val="0"/>
        <c:lblOffset val="100"/>
        <c:tickLblSkip val="2"/>
        <c:noMultiLvlLbl val="0"/>
      </c:catAx>
      <c:valAx>
        <c:axId val="65319287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LITTERFALL RATE (Mg / HA / DAY)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0022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14325"/>
          <c:w val="0.263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FINE WOODY (&lt; 1 CM DIA.) LITTERFALL BY PLOT, YR 9 (10/05 - 9/06) </a:t>
            </a:r>
          </a:p>
        </c:rich>
      </c:tx>
      <c:layout>
        <c:manualLayout>
          <c:xMode val="factor"/>
          <c:yMode val="factor"/>
          <c:x val="0.0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575"/>
          <c:w val="0.92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TWIGDATA0506!$AF$45:$AF$62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TWIGDATA0506!$AI$45:$AI$62</c:f>
              <c:numCache>
                <c:ptCount val="18"/>
                <c:pt idx="0">
                  <c:v>0.23461500000000002</c:v>
                </c:pt>
                <c:pt idx="1">
                  <c:v>0.3522255555555557</c:v>
                </c:pt>
                <c:pt idx="2">
                  <c:v>0.3528333333333333</c:v>
                </c:pt>
                <c:pt idx="3">
                  <c:v>0.23512555555555556</c:v>
                </c:pt>
                <c:pt idx="4">
                  <c:v>0.4044611111111111</c:v>
                </c:pt>
                <c:pt idx="5">
                  <c:v>0.20784276556776557</c:v>
                </c:pt>
                <c:pt idx="6">
                  <c:v>0.5587777777777778</c:v>
                </c:pt>
                <c:pt idx="7">
                  <c:v>0.1789364298724955</c:v>
                </c:pt>
                <c:pt idx="8">
                  <c:v>0.20055111111111107</c:v>
                </c:pt>
                <c:pt idx="9">
                  <c:v>1.101532619810745</c:v>
                </c:pt>
                <c:pt idx="10">
                  <c:v>0.3877423076923078</c:v>
                </c:pt>
                <c:pt idx="11">
                  <c:v>0.3580498473748474</c:v>
                </c:pt>
                <c:pt idx="12">
                  <c:v>0.3353311111111111</c:v>
                </c:pt>
                <c:pt idx="13">
                  <c:v>0.46191448087431697</c:v>
                </c:pt>
                <c:pt idx="14">
                  <c:v>0.3636144444444444</c:v>
                </c:pt>
                <c:pt idx="15">
                  <c:v>0.35185333333333335</c:v>
                </c:pt>
                <c:pt idx="16">
                  <c:v>0.2758384996947497</c:v>
                </c:pt>
                <c:pt idx="17">
                  <c:v>0.406995054945055</c:v>
                </c:pt>
              </c:numCache>
            </c:numRef>
          </c:val>
        </c:ser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At val="0"/>
        <c:auto val="0"/>
        <c:lblOffset val="100"/>
        <c:tickLblSkip val="1"/>
        <c:noMultiLvlLbl val="0"/>
      </c:catAx>
      <c:valAx>
        <c:axId val="3041817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WOODY LITTERFALL (Mg C / Ha / Yr)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At val="1"/>
        <c:crossBetween val="between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BIG LEAF LITTERFALL, YEAR 9 (OCT. 05-SEP. 06)</a:t>
            </a:r>
          </a:p>
        </c:rich>
      </c:tx>
      <c:layout>
        <c:manualLayout>
          <c:xMode val="factor"/>
          <c:yMode val="factor"/>
          <c:x val="0.041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705"/>
          <c:w val="0.924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BIGLEAFDATA0506!$B$32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BIGLEAFDATA0506!$C$32:$AB$32</c:f>
              <c:numCache>
                <c:ptCount val="26"/>
                <c:pt idx="0">
                  <c:v>0.006619523809523809</c:v>
                </c:pt>
                <c:pt idx="1">
                  <c:v>0.0008767865961199294</c:v>
                </c:pt>
                <c:pt idx="2">
                  <c:v>0.0002037037037037037</c:v>
                </c:pt>
                <c:pt idx="3">
                  <c:v>0.0007246170033670033</c:v>
                </c:pt>
                <c:pt idx="4">
                  <c:v>0.00022121693121693122</c:v>
                </c:pt>
                <c:pt idx="5">
                  <c:v>0.0030419753086419754</c:v>
                </c:pt>
                <c:pt idx="6">
                  <c:v>0.00025697751322751325</c:v>
                </c:pt>
                <c:pt idx="7">
                  <c:v>0.00041063899063899066</c:v>
                </c:pt>
                <c:pt idx="8">
                  <c:v>0.004032413512413512</c:v>
                </c:pt>
                <c:pt idx="9">
                  <c:v>0.001974472934472935</c:v>
                </c:pt>
                <c:pt idx="10">
                  <c:v>0.0004561253561253562</c:v>
                </c:pt>
                <c:pt idx="11">
                  <c:v>0.00018069444444444448</c:v>
                </c:pt>
                <c:pt idx="12">
                  <c:v>0.0008813024013024012</c:v>
                </c:pt>
                <c:pt idx="13">
                  <c:v>0.0005806878306878307</c:v>
                </c:pt>
                <c:pt idx="14">
                  <c:v>0.0003002849002849003</c:v>
                </c:pt>
                <c:pt idx="15">
                  <c:v>0.0003406913580246914</c:v>
                </c:pt>
                <c:pt idx="16">
                  <c:v>0.0002485432098765432</c:v>
                </c:pt>
                <c:pt idx="17">
                  <c:v>0.0006623931623931624</c:v>
                </c:pt>
                <c:pt idx="18">
                  <c:v>0.001373414462081129</c:v>
                </c:pt>
                <c:pt idx="19">
                  <c:v>0.00030245014245014245</c:v>
                </c:pt>
                <c:pt idx="20">
                  <c:v>0.0030922962962962965</c:v>
                </c:pt>
                <c:pt idx="21">
                  <c:v>8.903703703703703E-05</c:v>
                </c:pt>
                <c:pt idx="22">
                  <c:v>0.0017272486772486773</c:v>
                </c:pt>
                <c:pt idx="23">
                  <c:v>0.0019647233753900422</c:v>
                </c:pt>
                <c:pt idx="24">
                  <c:v>0</c:v>
                </c:pt>
                <c:pt idx="25">
                  <c:v>0.0010628536155202822</c:v>
                </c:pt>
              </c:numCache>
            </c:numRef>
          </c:val>
        </c:ser>
        <c:ser>
          <c:idx val="1"/>
          <c:order val="1"/>
          <c:tx>
            <c:strRef>
              <c:f>BIGLEAFDATA0506!$B$33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BIGLEAFDATA0506!$C$33:$AB$33</c:f>
              <c:numCache>
                <c:ptCount val="26"/>
                <c:pt idx="0">
                  <c:v>0.0004741269841269841</c:v>
                </c:pt>
                <c:pt idx="1">
                  <c:v>0.00028783068783068785</c:v>
                </c:pt>
                <c:pt idx="2">
                  <c:v>0.0011209150326797386</c:v>
                </c:pt>
                <c:pt idx="3">
                  <c:v>0.0005750320195418235</c:v>
                </c:pt>
                <c:pt idx="4">
                  <c:v>6.82716049382716E-05</c:v>
                </c:pt>
                <c:pt idx="5">
                  <c:v>0.0008186243386243385</c:v>
                </c:pt>
                <c:pt idx="6">
                  <c:v>0</c:v>
                </c:pt>
                <c:pt idx="7">
                  <c:v>0.0026400488400488403</c:v>
                </c:pt>
                <c:pt idx="8">
                  <c:v>0.0008736752136752138</c:v>
                </c:pt>
                <c:pt idx="9">
                  <c:v>0.0008592559074912014</c:v>
                </c:pt>
                <c:pt idx="10">
                  <c:v>0.0025877160493827166</c:v>
                </c:pt>
                <c:pt idx="11">
                  <c:v>4.9537037037037035E-05</c:v>
                </c:pt>
                <c:pt idx="12">
                  <c:v>0.0006042328042328043</c:v>
                </c:pt>
                <c:pt idx="13">
                  <c:v>0.0009793984962406016</c:v>
                </c:pt>
                <c:pt idx="14">
                  <c:v>0.0006053858024691358</c:v>
                </c:pt>
                <c:pt idx="15">
                  <c:v>0.0004341269841269841</c:v>
                </c:pt>
                <c:pt idx="16">
                  <c:v>0.0005811735657225854</c:v>
                </c:pt>
                <c:pt idx="17">
                  <c:v>0</c:v>
                </c:pt>
                <c:pt idx="18">
                  <c:v>0.0005524338624338625</c:v>
                </c:pt>
                <c:pt idx="19">
                  <c:v>0.0039521568627450985</c:v>
                </c:pt>
                <c:pt idx="20">
                  <c:v>0.0007015757575757576</c:v>
                </c:pt>
                <c:pt idx="21">
                  <c:v>0.0018267971781305112</c:v>
                </c:pt>
                <c:pt idx="22">
                  <c:v>0.001208994708994709</c:v>
                </c:pt>
                <c:pt idx="23">
                  <c:v>0.0015672970085470084</c:v>
                </c:pt>
                <c:pt idx="24">
                  <c:v>0.00020962962962962962</c:v>
                </c:pt>
                <c:pt idx="25">
                  <c:v>2.9153439153439156E-05</c:v>
                </c:pt>
              </c:numCache>
            </c:numRef>
          </c:val>
        </c:ser>
        <c:ser>
          <c:idx val="2"/>
          <c:order val="2"/>
          <c:tx>
            <c:strRef>
              <c:f>BIGLEAFDATA0506!$B$34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BIGLEAFDATA0506!$C$34:$AB$34</c:f>
              <c:numCache>
                <c:ptCount val="26"/>
                <c:pt idx="0">
                  <c:v>0.003363280423280423</c:v>
                </c:pt>
                <c:pt idx="1">
                  <c:v>0.00012501089324618738</c:v>
                </c:pt>
                <c:pt idx="2">
                  <c:v>0</c:v>
                </c:pt>
                <c:pt idx="3">
                  <c:v>0.0006123456790123456</c:v>
                </c:pt>
                <c:pt idx="4">
                  <c:v>0.00043502645502645497</c:v>
                </c:pt>
                <c:pt idx="5">
                  <c:v>0.000925925925925926</c:v>
                </c:pt>
                <c:pt idx="6">
                  <c:v>0.0005018945170660857</c:v>
                </c:pt>
                <c:pt idx="7">
                  <c:v>0.00046112847646180983</c:v>
                </c:pt>
                <c:pt idx="8">
                  <c:v>0.0037315995115995114</c:v>
                </c:pt>
                <c:pt idx="9">
                  <c:v>0.000290703661806603</c:v>
                </c:pt>
                <c:pt idx="10">
                  <c:v>8.67283950617284E-05</c:v>
                </c:pt>
                <c:pt idx="11">
                  <c:v>0</c:v>
                </c:pt>
                <c:pt idx="12">
                  <c:v>0.0034954415954415955</c:v>
                </c:pt>
                <c:pt idx="13">
                  <c:v>0.00614841733964541</c:v>
                </c:pt>
                <c:pt idx="14">
                  <c:v>0.0016366233098177544</c:v>
                </c:pt>
                <c:pt idx="15">
                  <c:v>0.0001662345679012346</c:v>
                </c:pt>
                <c:pt idx="16">
                  <c:v>0.006085185185185186</c:v>
                </c:pt>
                <c:pt idx="17">
                  <c:v>0.007130033670033671</c:v>
                </c:pt>
                <c:pt idx="18">
                  <c:v>0.0008348148148148148</c:v>
                </c:pt>
                <c:pt idx="19">
                  <c:v>0.0017478838053740014</c:v>
                </c:pt>
                <c:pt idx="20">
                  <c:v>0.0029111619462599855</c:v>
                </c:pt>
                <c:pt idx="21">
                  <c:v>0.0033323836657169997</c:v>
                </c:pt>
                <c:pt idx="22">
                  <c:v>0.003579067660734327</c:v>
                </c:pt>
                <c:pt idx="23">
                  <c:v>0.0001850925925925926</c:v>
                </c:pt>
                <c:pt idx="24">
                  <c:v>0.0019983679283679286</c:v>
                </c:pt>
                <c:pt idx="25">
                  <c:v>0.001781450617283951</c:v>
                </c:pt>
              </c:numCache>
            </c:numRef>
          </c:val>
        </c:ser>
        <c:gapWidth val="70"/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At val="0"/>
        <c:auto val="0"/>
        <c:lblOffset val="100"/>
        <c:tickLblSkip val="2"/>
        <c:noMultiLvlLbl val="0"/>
      </c:catAx>
      <c:valAx>
        <c:axId val="56370865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BIG LEAF LITTERFALL RATE (Mg / HA / DAY)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15025"/>
          <c:w val="0.323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LEAF LITTERFALL, YEAR 9 (OCT. 05-SEP. 06)</a:t>
            </a:r>
          </a:p>
        </c:rich>
      </c:tx>
      <c:layout>
        <c:manualLayout>
          <c:xMode val="factor"/>
          <c:yMode val="factor"/>
          <c:x val="0.033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775"/>
          <c:w val="0.924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LEAFDATA0506!$B$32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LEAFDATA0506!$C$32:$AB$32</c:f>
              <c:numCache>
                <c:ptCount val="26"/>
                <c:pt idx="0">
                  <c:v>0.021444920634920633</c:v>
                </c:pt>
                <c:pt idx="1">
                  <c:v>0.018295128747795413</c:v>
                </c:pt>
                <c:pt idx="2">
                  <c:v>0.014558488352606001</c:v>
                </c:pt>
                <c:pt idx="3">
                  <c:v>0.018378000511652472</c:v>
                </c:pt>
                <c:pt idx="4">
                  <c:v>0.009783216659883328</c:v>
                </c:pt>
                <c:pt idx="5">
                  <c:v>0.012170017636684306</c:v>
                </c:pt>
                <c:pt idx="6">
                  <c:v>0.010934887566137565</c:v>
                </c:pt>
                <c:pt idx="7">
                  <c:v>0.012566069054402386</c:v>
                </c:pt>
                <c:pt idx="8">
                  <c:v>0.029249192104192103</c:v>
                </c:pt>
                <c:pt idx="9">
                  <c:v>0.013669581747228807</c:v>
                </c:pt>
                <c:pt idx="10">
                  <c:v>0.014804178537511871</c:v>
                </c:pt>
                <c:pt idx="11">
                  <c:v>0.011309611823361826</c:v>
                </c:pt>
                <c:pt idx="12">
                  <c:v>0.019832055352055355</c:v>
                </c:pt>
                <c:pt idx="13">
                  <c:v>0.030432539682539686</c:v>
                </c:pt>
                <c:pt idx="14">
                  <c:v>0.023711711436711438</c:v>
                </c:pt>
                <c:pt idx="15">
                  <c:v>0.025764148148148147</c:v>
                </c:pt>
                <c:pt idx="16">
                  <c:v>0.020379625272331156</c:v>
                </c:pt>
                <c:pt idx="17">
                  <c:v>0.0188006993006993</c:v>
                </c:pt>
                <c:pt idx="18">
                  <c:v>0.01283373192239859</c:v>
                </c:pt>
                <c:pt idx="19">
                  <c:v>0.01315600181953123</c:v>
                </c:pt>
                <c:pt idx="20">
                  <c:v>0.015072094276094279</c:v>
                </c:pt>
                <c:pt idx="21">
                  <c:v>0.007526074074074074</c:v>
                </c:pt>
                <c:pt idx="22">
                  <c:v>0.013505387205387206</c:v>
                </c:pt>
                <c:pt idx="23">
                  <c:v>0.012515286392619727</c:v>
                </c:pt>
                <c:pt idx="24">
                  <c:v>0.012471177587844254</c:v>
                </c:pt>
                <c:pt idx="25">
                  <c:v>0.017216998236331573</c:v>
                </c:pt>
              </c:numCache>
            </c:numRef>
          </c:val>
        </c:ser>
        <c:ser>
          <c:idx val="1"/>
          <c:order val="1"/>
          <c:tx>
            <c:strRef>
              <c:f>LEAFDATA0506!$B$33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LEAFDATA0506!$C$33:$AB$33</c:f>
              <c:numCache>
                <c:ptCount val="26"/>
                <c:pt idx="0">
                  <c:v>0.019521746031746032</c:v>
                </c:pt>
                <c:pt idx="1">
                  <c:v>0.021665608465608468</c:v>
                </c:pt>
                <c:pt idx="2">
                  <c:v>0.02160965867828613</c:v>
                </c:pt>
                <c:pt idx="3">
                  <c:v>0.020273223080477982</c:v>
                </c:pt>
                <c:pt idx="4">
                  <c:v>0.012334042870709537</c:v>
                </c:pt>
                <c:pt idx="5">
                  <c:v>0.013322490842490842</c:v>
                </c:pt>
                <c:pt idx="6">
                  <c:v>0.012087662101877788</c:v>
                </c:pt>
                <c:pt idx="7">
                  <c:v>0.017231040564373898</c:v>
                </c:pt>
                <c:pt idx="8">
                  <c:v>0.03003525437525438</c:v>
                </c:pt>
                <c:pt idx="9">
                  <c:v>0.015205996313055135</c:v>
                </c:pt>
                <c:pt idx="10">
                  <c:v>0.020177663139329807</c:v>
                </c:pt>
                <c:pt idx="11">
                  <c:v>0.012180435151268485</c:v>
                </c:pt>
                <c:pt idx="12">
                  <c:v>0.01779425111925112</c:v>
                </c:pt>
                <c:pt idx="13">
                  <c:v>0.025086332497911448</c:v>
                </c:pt>
                <c:pt idx="14">
                  <c:v>0.037995450470311574</c:v>
                </c:pt>
                <c:pt idx="15">
                  <c:v>0.03304157509157509</c:v>
                </c:pt>
                <c:pt idx="16">
                  <c:v>0.02947834132171388</c:v>
                </c:pt>
                <c:pt idx="17">
                  <c:v>0.02448821548821549</c:v>
                </c:pt>
                <c:pt idx="18">
                  <c:v>0.015697007190340524</c:v>
                </c:pt>
                <c:pt idx="19">
                  <c:v>0.02349535556672812</c:v>
                </c:pt>
                <c:pt idx="20">
                  <c:v>0.01643625589225589</c:v>
                </c:pt>
                <c:pt idx="21">
                  <c:v>0.014141082892416229</c:v>
                </c:pt>
                <c:pt idx="22">
                  <c:v>0.01684175084175084</c:v>
                </c:pt>
                <c:pt idx="23">
                  <c:v>0.012861303927553927</c:v>
                </c:pt>
                <c:pt idx="24">
                  <c:v>0.012698437118437116</c:v>
                </c:pt>
                <c:pt idx="25">
                  <c:v>0.02003916225749559</c:v>
                </c:pt>
              </c:numCache>
            </c:numRef>
          </c:val>
        </c:ser>
        <c:ser>
          <c:idx val="2"/>
          <c:order val="2"/>
          <c:tx>
            <c:strRef>
              <c:f>LEAFDATA0506!$B$34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LEAFDATA0506!$C$34:$AB$34</c:f>
              <c:numCache>
                <c:ptCount val="26"/>
                <c:pt idx="0">
                  <c:v>0.01807227513227513</c:v>
                </c:pt>
                <c:pt idx="1">
                  <c:v>0.01708986201888163</c:v>
                </c:pt>
                <c:pt idx="2">
                  <c:v>0.016945315904139436</c:v>
                </c:pt>
                <c:pt idx="3">
                  <c:v>0.020342807156532645</c:v>
                </c:pt>
                <c:pt idx="4">
                  <c:v>0.010697134717134718</c:v>
                </c:pt>
                <c:pt idx="5">
                  <c:v>0.011563237688237688</c:v>
                </c:pt>
                <c:pt idx="6">
                  <c:v>0.011936535039941902</c:v>
                </c:pt>
                <c:pt idx="7">
                  <c:v>0.013339191154524489</c:v>
                </c:pt>
                <c:pt idx="8">
                  <c:v>0.030510598290598285</c:v>
                </c:pt>
                <c:pt idx="9">
                  <c:v>0.014007961077593431</c:v>
                </c:pt>
                <c:pt idx="10">
                  <c:v>0.013205952380952379</c:v>
                </c:pt>
                <c:pt idx="11">
                  <c:v>0.0104077092660426</c:v>
                </c:pt>
                <c:pt idx="12">
                  <c:v>0.020346072446072446</c:v>
                </c:pt>
                <c:pt idx="13">
                  <c:v>0.031847398589065254</c:v>
                </c:pt>
                <c:pt idx="14">
                  <c:v>0.03575596487360376</c:v>
                </c:pt>
                <c:pt idx="15">
                  <c:v>0.03165049721883056</c:v>
                </c:pt>
                <c:pt idx="16">
                  <c:v>0.030968100944081336</c:v>
                </c:pt>
                <c:pt idx="17">
                  <c:v>0.030425380298713636</c:v>
                </c:pt>
                <c:pt idx="18">
                  <c:v>0.013946821326821325</c:v>
                </c:pt>
                <c:pt idx="19">
                  <c:v>0.018252701971956876</c:v>
                </c:pt>
                <c:pt idx="20">
                  <c:v>0.0170106734006734</c:v>
                </c:pt>
                <c:pt idx="21">
                  <c:v>0.01472172025505359</c:v>
                </c:pt>
                <c:pt idx="22">
                  <c:v>0.01603024611191278</c:v>
                </c:pt>
                <c:pt idx="23">
                  <c:v>0.010295135327635327</c:v>
                </c:pt>
                <c:pt idx="24">
                  <c:v>0.013731375661375661</c:v>
                </c:pt>
                <c:pt idx="25">
                  <c:v>0.019359184303350974</c:v>
                </c:pt>
              </c:numCache>
            </c:numRef>
          </c:val>
        </c:ser>
        <c:gapWidth val="70"/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At val="0"/>
        <c:auto val="0"/>
        <c:lblOffset val="100"/>
        <c:tickLblSkip val="2"/>
        <c:noMultiLvlLbl val="0"/>
      </c:catAx>
      <c:valAx>
        <c:axId val="2637323"/>
        <c:scaling>
          <c:orientation val="minMax"/>
          <c:max val="0.0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LITTERFALL RATE (Mg / HA / DAY)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15025"/>
          <c:w val="0.323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FRUIT/FLWR LITTERFALL, YEAR 9
 (Oct. 05-Sep. 06)</a:t>
            </a:r>
          </a:p>
        </c:rich>
      </c:tx>
      <c:layout>
        <c:manualLayout>
          <c:xMode val="factor"/>
          <c:yMode val="factor"/>
          <c:x val="-0.0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175"/>
          <c:w val="0.928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FLWRFRDATA0506!$B$32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FLWRFRDATA0506!$C$32:$AB$32</c:f>
              <c:numCache>
                <c:ptCount val="26"/>
                <c:pt idx="0">
                  <c:v>0.0027964550264550267</c:v>
                </c:pt>
                <c:pt idx="1">
                  <c:v>0.002367375661375662</c:v>
                </c:pt>
                <c:pt idx="2">
                  <c:v>0.010279424333836098</c:v>
                </c:pt>
                <c:pt idx="3">
                  <c:v>0.004617940928896812</c:v>
                </c:pt>
                <c:pt idx="4">
                  <c:v>0.005698118979785646</c:v>
                </c:pt>
                <c:pt idx="5">
                  <c:v>0.0071028783068783075</c:v>
                </c:pt>
                <c:pt idx="6">
                  <c:v>0.0059260383597883595</c:v>
                </c:pt>
                <c:pt idx="7">
                  <c:v>0.010084307081807081</c:v>
                </c:pt>
                <c:pt idx="8">
                  <c:v>0.017973548534798538</c:v>
                </c:pt>
                <c:pt idx="9">
                  <c:v>0.0077273521032344555</c:v>
                </c:pt>
                <c:pt idx="10">
                  <c:v>0.007357697056030389</c:v>
                </c:pt>
                <c:pt idx="11">
                  <c:v>0.007748283475783477</c:v>
                </c:pt>
                <c:pt idx="12">
                  <c:v>0.004312718762718762</c:v>
                </c:pt>
                <c:pt idx="13">
                  <c:v>0.008246719576719576</c:v>
                </c:pt>
                <c:pt idx="14">
                  <c:v>0.0025348717948717944</c:v>
                </c:pt>
                <c:pt idx="15">
                  <c:v>0.0012499294532627866</c:v>
                </c:pt>
                <c:pt idx="16">
                  <c:v>0.0023548511256354394</c:v>
                </c:pt>
                <c:pt idx="17">
                  <c:v>0.005982461797461797</c:v>
                </c:pt>
                <c:pt idx="18">
                  <c:v>0.004473516754850088</c:v>
                </c:pt>
                <c:pt idx="19">
                  <c:v>0.008089401948813713</c:v>
                </c:pt>
                <c:pt idx="20">
                  <c:v>0.007947223344556678</c:v>
                </c:pt>
                <c:pt idx="21">
                  <c:v>0.005401777777777779</c:v>
                </c:pt>
                <c:pt idx="22">
                  <c:v>0.005513151755651755</c:v>
                </c:pt>
                <c:pt idx="23">
                  <c:v>0.0033528381495048164</c:v>
                </c:pt>
                <c:pt idx="24">
                  <c:v>0.002443474765974766</c:v>
                </c:pt>
                <c:pt idx="25">
                  <c:v>0.003160356261022928</c:v>
                </c:pt>
              </c:numCache>
            </c:numRef>
          </c:val>
        </c:ser>
        <c:ser>
          <c:idx val="1"/>
          <c:order val="1"/>
          <c:tx>
            <c:strRef>
              <c:f>FLWRFRDATA0506!$B$33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FLWRFRDATA0506!$C$33:$AB$33</c:f>
              <c:numCache>
                <c:ptCount val="26"/>
                <c:pt idx="0">
                  <c:v>0.004765767195767196</c:v>
                </c:pt>
                <c:pt idx="1">
                  <c:v>0.0066531252204585535</c:v>
                </c:pt>
                <c:pt idx="2">
                  <c:v>0.002842316630355846</c:v>
                </c:pt>
                <c:pt idx="3">
                  <c:v>0.0010435842080940118</c:v>
                </c:pt>
                <c:pt idx="4">
                  <c:v>0.0012285280151946819</c:v>
                </c:pt>
                <c:pt idx="5">
                  <c:v>0.0016776190476190478</c:v>
                </c:pt>
                <c:pt idx="6">
                  <c:v>0.0019602377580661898</c:v>
                </c:pt>
                <c:pt idx="7">
                  <c:v>0.0037276421109754443</c:v>
                </c:pt>
                <c:pt idx="8">
                  <c:v>0.0035551322751322754</c:v>
                </c:pt>
                <c:pt idx="9">
                  <c:v>0.001998438794321147</c:v>
                </c:pt>
                <c:pt idx="10">
                  <c:v>0.0012414726631393299</c:v>
                </c:pt>
                <c:pt idx="11">
                  <c:v>0.001683091405508072</c:v>
                </c:pt>
                <c:pt idx="12">
                  <c:v>0.0011475742775742777</c:v>
                </c:pt>
                <c:pt idx="13">
                  <c:v>0.0030092731829573934</c:v>
                </c:pt>
                <c:pt idx="14">
                  <c:v>0.0018230871546149323</c:v>
                </c:pt>
                <c:pt idx="15">
                  <c:v>0.0021047632614299284</c:v>
                </c:pt>
                <c:pt idx="16">
                  <c:v>0.0030084778503994187</c:v>
                </c:pt>
                <c:pt idx="17">
                  <c:v>0.005761031252697919</c:v>
                </c:pt>
                <c:pt idx="18">
                  <c:v>0.002445964217880885</c:v>
                </c:pt>
                <c:pt idx="19">
                  <c:v>0.002154589576001341</c:v>
                </c:pt>
                <c:pt idx="20">
                  <c:v>0.0028472716049382715</c:v>
                </c:pt>
                <c:pt idx="21">
                  <c:v>0.0025841940035273366</c:v>
                </c:pt>
                <c:pt idx="22">
                  <c:v>0.001897053872053872</c:v>
                </c:pt>
                <c:pt idx="23">
                  <c:v>0.0019439855514855515</c:v>
                </c:pt>
                <c:pt idx="24">
                  <c:v>0.0014091534391534393</c:v>
                </c:pt>
                <c:pt idx="25">
                  <c:v>0.0033819052028218697</c:v>
                </c:pt>
              </c:numCache>
            </c:numRef>
          </c:val>
        </c:ser>
        <c:ser>
          <c:idx val="2"/>
          <c:order val="2"/>
          <c:tx>
            <c:strRef>
              <c:f>FLWRFRDATA0506!$B$34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FLWRFRDATA0506!$C$31:$AB$31</c:f>
              <c:strCache>
                <c:ptCount val="26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  <c:pt idx="25">
                  <c:v>38985</c:v>
                </c:pt>
              </c:strCache>
            </c:strRef>
          </c:cat>
          <c:val>
            <c:numRef>
              <c:f>FLWRFRDATA0506!$C$34:$AB$34</c:f>
              <c:numCache>
                <c:ptCount val="26"/>
                <c:pt idx="0">
                  <c:v>0.0021621693121693128</c:v>
                </c:pt>
                <c:pt idx="1">
                  <c:v>0.0026065925925925926</c:v>
                </c:pt>
                <c:pt idx="2">
                  <c:v>0.001676791938997821</c:v>
                </c:pt>
                <c:pt idx="3">
                  <c:v>0.0014785151515151517</c:v>
                </c:pt>
                <c:pt idx="4">
                  <c:v>0.0006725179758513092</c:v>
                </c:pt>
                <c:pt idx="5">
                  <c:v>0.001982752849002849</c:v>
                </c:pt>
                <c:pt idx="6">
                  <c:v>0.0011433742089428363</c:v>
                </c:pt>
                <c:pt idx="7">
                  <c:v>0.006196783068783068</c:v>
                </c:pt>
                <c:pt idx="8">
                  <c:v>0.005593728123728123</c:v>
                </c:pt>
                <c:pt idx="9">
                  <c:v>0.00450009531590414</c:v>
                </c:pt>
                <c:pt idx="10">
                  <c:v>0.0019507273368606704</c:v>
                </c:pt>
                <c:pt idx="11">
                  <c:v>0.00528082671957672</c:v>
                </c:pt>
                <c:pt idx="12">
                  <c:v>0.0017346601546601545</c:v>
                </c:pt>
                <c:pt idx="13">
                  <c:v>0.0029858977304372037</c:v>
                </c:pt>
                <c:pt idx="14">
                  <c:v>0.0027873508230452683</c:v>
                </c:pt>
                <c:pt idx="15">
                  <c:v>0.00476354768688102</c:v>
                </c:pt>
                <c:pt idx="16">
                  <c:v>0.0015443064633260714</c:v>
                </c:pt>
                <c:pt idx="17">
                  <c:v>0.002149702797202797</c:v>
                </c:pt>
                <c:pt idx="18">
                  <c:v>0.002477063899063899</c:v>
                </c:pt>
                <c:pt idx="19">
                  <c:v>0.0038510337969945817</c:v>
                </c:pt>
                <c:pt idx="20">
                  <c:v>0.0019405436720142599</c:v>
                </c:pt>
                <c:pt idx="21">
                  <c:v>0.0034079063899063906</c:v>
                </c:pt>
                <c:pt idx="22">
                  <c:v>0.0048931353214686545</c:v>
                </c:pt>
                <c:pt idx="23">
                  <c:v>0.0027987591575091577</c:v>
                </c:pt>
                <c:pt idx="24">
                  <c:v>0.0035362311762311767</c:v>
                </c:pt>
                <c:pt idx="25">
                  <c:v>0.0045703430335097</c:v>
                </c:pt>
              </c:numCache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At val="0"/>
        <c:auto val="0"/>
        <c:lblOffset val="100"/>
        <c:tickLblSkip val="2"/>
        <c:noMultiLvlLbl val="0"/>
      </c:catAx>
      <c:valAx>
        <c:axId val="12296581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FRUIT/FLWR LITTERFALL RATE (Mg / HA / DAY)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52"/>
          <c:w val="0.323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FINE WOODY (&lt;1 CM DIA.) LITTERFALL, YR 9 (Oct. 05-Sep. 06)</a:t>
            </a:r>
          </a:p>
        </c:rich>
      </c:tx>
      <c:layout>
        <c:manualLayout>
          <c:xMode val="factor"/>
          <c:yMode val="factor"/>
          <c:x val="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825"/>
          <c:w val="0.928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TWIGDATA0506!$B$32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TWIGDATA0506!$C$31:$AA$31</c:f>
              <c:strCache>
                <c:ptCount val="25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</c:strCache>
            </c:strRef>
          </c:cat>
          <c:val>
            <c:numRef>
              <c:f>TWIGDATA0506!$C$32:$AB$32</c:f>
              <c:numCache>
                <c:ptCount val="26"/>
                <c:pt idx="0">
                  <c:v>0.0023944444444444443</c:v>
                </c:pt>
                <c:pt idx="1">
                  <c:v>0.0018045255731922397</c:v>
                </c:pt>
                <c:pt idx="2">
                  <c:v>0.0010118577174459528</c:v>
                </c:pt>
                <c:pt idx="3">
                  <c:v>0.002569955337690632</c:v>
                </c:pt>
                <c:pt idx="4">
                  <c:v>0.0006688251254917923</c:v>
                </c:pt>
                <c:pt idx="5">
                  <c:v>0.0008299506172839505</c:v>
                </c:pt>
                <c:pt idx="6">
                  <c:v>0.0008588690476190475</c:v>
                </c:pt>
                <c:pt idx="7">
                  <c:v>0.0010761651064984399</c:v>
                </c:pt>
                <c:pt idx="8">
                  <c:v>0.003693083536833538</c:v>
                </c:pt>
                <c:pt idx="9">
                  <c:v>0.0016983135818429936</c:v>
                </c:pt>
                <c:pt idx="10">
                  <c:v>0.002622402659069326</c:v>
                </c:pt>
                <c:pt idx="11">
                  <c:v>0.001171096866096866</c:v>
                </c:pt>
                <c:pt idx="12">
                  <c:v>0.0017179934879934884</c:v>
                </c:pt>
                <c:pt idx="13">
                  <c:v>0.0015488888888888887</c:v>
                </c:pt>
                <c:pt idx="14">
                  <c:v>0.0015048723036223037</c:v>
                </c:pt>
                <c:pt idx="15">
                  <c:v>0.0011849382716049382</c:v>
                </c:pt>
                <c:pt idx="16">
                  <c:v>0.0007680464778503995</c:v>
                </c:pt>
                <c:pt idx="17">
                  <c:v>0.002339525382025382</c:v>
                </c:pt>
                <c:pt idx="18">
                  <c:v>0.0012061164021164022</c:v>
                </c:pt>
                <c:pt idx="19">
                  <c:v>0.0036526103090808973</c:v>
                </c:pt>
                <c:pt idx="20">
                  <c:v>0.0009335937149270484</c:v>
                </c:pt>
                <c:pt idx="21">
                  <c:v>0.0011426172839506174</c:v>
                </c:pt>
                <c:pt idx="22">
                  <c:v>0.001887340067340067</c:v>
                </c:pt>
                <c:pt idx="23">
                  <c:v>0.0014513727106227109</c:v>
                </c:pt>
                <c:pt idx="24">
                  <c:v>0.0011774224664224664</c:v>
                </c:pt>
                <c:pt idx="25">
                  <c:v>0.0018925890652557317</c:v>
                </c:pt>
              </c:numCache>
            </c:numRef>
          </c:val>
        </c:ser>
        <c:ser>
          <c:idx val="1"/>
          <c:order val="1"/>
          <c:tx>
            <c:strRef>
              <c:f>TWIGDATA0506!$B$33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TWIGDATA0506!$C$31:$AA$31</c:f>
              <c:strCache>
                <c:ptCount val="25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</c:strCache>
            </c:strRef>
          </c:cat>
          <c:val>
            <c:numRef>
              <c:f>TWIGDATA0506!$C$33:$AB$33</c:f>
              <c:numCache>
                <c:ptCount val="26"/>
                <c:pt idx="0">
                  <c:v>0.004564920634920634</c:v>
                </c:pt>
                <c:pt idx="1">
                  <c:v>0.003222458553791887</c:v>
                </c:pt>
                <c:pt idx="2">
                  <c:v>0.0037847204066811906</c:v>
                </c:pt>
                <c:pt idx="3">
                  <c:v>0.0024616098897471445</c:v>
                </c:pt>
                <c:pt idx="4">
                  <c:v>0.0008123368606701942</c:v>
                </c:pt>
                <c:pt idx="5">
                  <c:v>0.001466882376882377</c:v>
                </c:pt>
                <c:pt idx="6">
                  <c:v>0.0013550099076667706</c:v>
                </c:pt>
                <c:pt idx="7">
                  <c:v>0.0038736570343237014</c:v>
                </c:pt>
                <c:pt idx="8">
                  <c:v>0.007062010582010582</c:v>
                </c:pt>
                <c:pt idx="9">
                  <c:v>0.0016515896957073428</c:v>
                </c:pt>
                <c:pt idx="10">
                  <c:v>0.0019224426807760142</c:v>
                </c:pt>
                <c:pt idx="11">
                  <c:v>0.0014811125356125356</c:v>
                </c:pt>
                <c:pt idx="12">
                  <c:v>0.0020157453194953193</c:v>
                </c:pt>
                <c:pt idx="13">
                  <c:v>0.0017857207834400814</c:v>
                </c:pt>
                <c:pt idx="14">
                  <c:v>0.0016837389770723106</c:v>
                </c:pt>
                <c:pt idx="15">
                  <c:v>0.0011520851987518656</c:v>
                </c:pt>
                <c:pt idx="16">
                  <c:v>0.0011289311909949166</c:v>
                </c:pt>
                <c:pt idx="17">
                  <c:v>0.002101426228092895</c:v>
                </c:pt>
                <c:pt idx="18">
                  <c:v>0.0017154942341609007</c:v>
                </c:pt>
                <c:pt idx="19">
                  <c:v>0.003414458857047092</c:v>
                </c:pt>
                <c:pt idx="20">
                  <c:v>0.002794597081930415</c:v>
                </c:pt>
                <c:pt idx="21">
                  <c:v>0.003208514991181658</c:v>
                </c:pt>
                <c:pt idx="22">
                  <c:v>0.002829117364117364</c:v>
                </c:pt>
                <c:pt idx="23">
                  <c:v>0.0020092012617012617</c:v>
                </c:pt>
                <c:pt idx="24">
                  <c:v>0.0010083679283679284</c:v>
                </c:pt>
                <c:pt idx="25">
                  <c:v>0.005418305114638449</c:v>
                </c:pt>
              </c:numCache>
            </c:numRef>
          </c:val>
        </c:ser>
        <c:ser>
          <c:idx val="2"/>
          <c:order val="2"/>
          <c:tx>
            <c:strRef>
              <c:f>TWIGDATA0506!$B$34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TWIGDATA0506!$C$31:$AA$31</c:f>
              <c:strCache>
                <c:ptCount val="25"/>
                <c:pt idx="0">
                  <c:v>38635</c:v>
                </c:pt>
                <c:pt idx="1">
                  <c:v>38649</c:v>
                </c:pt>
                <c:pt idx="2">
                  <c:v>38663</c:v>
                </c:pt>
                <c:pt idx="3">
                  <c:v>38677</c:v>
                </c:pt>
                <c:pt idx="4">
                  <c:v>38691</c:v>
                </c:pt>
                <c:pt idx="5">
                  <c:v>38705</c:v>
                </c:pt>
                <c:pt idx="6">
                  <c:v>38719</c:v>
                </c:pt>
                <c:pt idx="7">
                  <c:v>38734</c:v>
                </c:pt>
                <c:pt idx="8">
                  <c:v>38747</c:v>
                </c:pt>
                <c:pt idx="9">
                  <c:v>38762</c:v>
                </c:pt>
                <c:pt idx="10">
                  <c:v>38775</c:v>
                </c:pt>
                <c:pt idx="11">
                  <c:v>38789</c:v>
                </c:pt>
                <c:pt idx="12">
                  <c:v>38803</c:v>
                </c:pt>
                <c:pt idx="13">
                  <c:v>38817</c:v>
                </c:pt>
                <c:pt idx="14">
                  <c:v>38831</c:v>
                </c:pt>
                <c:pt idx="15">
                  <c:v>38845</c:v>
                </c:pt>
                <c:pt idx="16">
                  <c:v>38860</c:v>
                </c:pt>
                <c:pt idx="17">
                  <c:v>38873</c:v>
                </c:pt>
                <c:pt idx="18">
                  <c:v>38887</c:v>
                </c:pt>
                <c:pt idx="19">
                  <c:v>38902</c:v>
                </c:pt>
                <c:pt idx="20">
                  <c:v>38915</c:v>
                </c:pt>
                <c:pt idx="21">
                  <c:v>38930</c:v>
                </c:pt>
                <c:pt idx="22">
                  <c:v>38943</c:v>
                </c:pt>
                <c:pt idx="23">
                  <c:v>38957</c:v>
                </c:pt>
                <c:pt idx="24">
                  <c:v>38971</c:v>
                </c:pt>
              </c:strCache>
            </c:strRef>
          </c:cat>
          <c:val>
            <c:numRef>
              <c:f>TWIGDATA0506!$C$34:$AB$34</c:f>
              <c:numCache>
                <c:ptCount val="26"/>
                <c:pt idx="0">
                  <c:v>0.0017561904761904763</c:v>
                </c:pt>
                <c:pt idx="1">
                  <c:v>0.002658244423695404</c:v>
                </c:pt>
                <c:pt idx="2">
                  <c:v>0.0016859466230936817</c:v>
                </c:pt>
                <c:pt idx="3">
                  <c:v>0.0013280090446953195</c:v>
                </c:pt>
                <c:pt idx="4">
                  <c:v>0.001210508072174739</c:v>
                </c:pt>
                <c:pt idx="5">
                  <c:v>0.0017888797313797315</c:v>
                </c:pt>
                <c:pt idx="6">
                  <c:v>0.0008589881730469966</c:v>
                </c:pt>
                <c:pt idx="7">
                  <c:v>0.002327687423687424</c:v>
                </c:pt>
                <c:pt idx="8">
                  <c:v>0.009322470492470493</c:v>
                </c:pt>
                <c:pt idx="9">
                  <c:v>0.000944629420144126</c:v>
                </c:pt>
                <c:pt idx="10">
                  <c:v>0.0028296402116402115</c:v>
                </c:pt>
                <c:pt idx="11">
                  <c:v>0.0019815560643060646</c:v>
                </c:pt>
                <c:pt idx="12">
                  <c:v>0.0011684615384615386</c:v>
                </c:pt>
                <c:pt idx="13">
                  <c:v>0.0010259528450756521</c:v>
                </c:pt>
                <c:pt idx="14">
                  <c:v>0.0012008855085243973</c:v>
                </c:pt>
                <c:pt idx="15">
                  <c:v>0.0009443650793650792</c:v>
                </c:pt>
                <c:pt idx="16">
                  <c:v>0.0011120134350036308</c:v>
                </c:pt>
                <c:pt idx="17">
                  <c:v>0.002197272511439178</c:v>
                </c:pt>
                <c:pt idx="18">
                  <c:v>0.0018753192239858907</c:v>
                </c:pt>
                <c:pt idx="19">
                  <c:v>0.003617419445841015</c:v>
                </c:pt>
                <c:pt idx="20">
                  <c:v>0.0008814379745164059</c:v>
                </c:pt>
                <c:pt idx="21">
                  <c:v>0.002505100529100529</c:v>
                </c:pt>
                <c:pt idx="22">
                  <c:v>0.001663212281545615</c:v>
                </c:pt>
                <c:pt idx="23">
                  <c:v>0.0014720507733007732</c:v>
                </c:pt>
                <c:pt idx="24">
                  <c:v>0.0007727960927960926</c:v>
                </c:pt>
                <c:pt idx="25">
                  <c:v>0.0033741468253968257</c:v>
                </c:pt>
              </c:numCache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At val="0"/>
        <c:auto val="0"/>
        <c:lblOffset val="100"/>
        <c:tickLblSkip val="2"/>
        <c:noMultiLvlLbl val="0"/>
      </c:catAx>
      <c:valAx>
        <c:axId val="56498975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WOODY LITTERFALL RATE (Mg / HA / DAY)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1535"/>
          <c:w val="0.323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FINE LITTERFALL BY PLOT, YEAR 9 (OCT. 05-SEP. 06)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05"/>
          <c:w val="0.92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TOTLITDATA0506!$AF$45:$AF$62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TOTLITDATA0506!$AI$45:$AI$62</c:f>
              <c:numCache>
                <c:ptCount val="18"/>
                <c:pt idx="0">
                  <c:v>4.183021666666666</c:v>
                </c:pt>
                <c:pt idx="1">
                  <c:v>4.211211944444444</c:v>
                </c:pt>
                <c:pt idx="2">
                  <c:v>4.408497777777777</c:v>
                </c:pt>
                <c:pt idx="3">
                  <c:v>3.962242777777778</c:v>
                </c:pt>
                <c:pt idx="4">
                  <c:v>5.422106666666666</c:v>
                </c:pt>
                <c:pt idx="5">
                  <c:v>4.1506226800976815</c:v>
                </c:pt>
                <c:pt idx="6">
                  <c:v>4.808135555555556</c:v>
                </c:pt>
                <c:pt idx="7">
                  <c:v>3.4564192471159694</c:v>
                </c:pt>
                <c:pt idx="8">
                  <c:v>3.9790163888888888</c:v>
                </c:pt>
                <c:pt idx="9">
                  <c:v>6.13844404380342</c:v>
                </c:pt>
                <c:pt idx="10">
                  <c:v>4.665504426129425</c:v>
                </c:pt>
                <c:pt idx="11">
                  <c:v>4.082128357753357</c:v>
                </c:pt>
                <c:pt idx="12">
                  <c:v>5.953820444444443</c:v>
                </c:pt>
                <c:pt idx="13">
                  <c:v>4.283763661202187</c:v>
                </c:pt>
                <c:pt idx="14">
                  <c:v>4.41466</c:v>
                </c:pt>
                <c:pt idx="15">
                  <c:v>3.839502222222222</c:v>
                </c:pt>
                <c:pt idx="16">
                  <c:v>3.5105242635836382</c:v>
                </c:pt>
                <c:pt idx="17">
                  <c:v>4.145703369200246</c:v>
                </c:pt>
              </c:numCache>
            </c:numRef>
          </c:val>
        </c:ser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At val="0"/>
        <c:auto val="0"/>
        <c:lblOffset val="100"/>
        <c:tickLblSkip val="1"/>
        <c:noMultiLvlLbl val="0"/>
      </c:catAx>
      <c:valAx>
        <c:axId val="1301423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LITTERFALL (Mg C / Ha / Yr)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At val="1"/>
        <c:crossBetween val="between"/>
        <c:dispUnits/>
        <c:majorUnit val="1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BIG LEAF LITTERFALL BY PLOT, YEAR 9 (Oct. 05-Sep. 06)</a:t>
            </a:r>
          </a:p>
        </c:rich>
      </c:tx>
      <c:layout>
        <c:manualLayout>
          <c:xMode val="factor"/>
          <c:yMode val="factor"/>
          <c:x val="-0.0025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675"/>
          <c:w val="0.92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BIGLEAFDATA0506!$AF$45:$AF$62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BIGLEAFDATA0506!$AI$45:$AI$62</c:f>
              <c:numCache>
                <c:ptCount val="18"/>
                <c:pt idx="0">
                  <c:v>0.12207333333333334</c:v>
                </c:pt>
                <c:pt idx="1">
                  <c:v>0.29004</c:v>
                </c:pt>
                <c:pt idx="2">
                  <c:v>0.2850533333333333</c:v>
                </c:pt>
                <c:pt idx="3">
                  <c:v>0.20077111111111112</c:v>
                </c:pt>
                <c:pt idx="4">
                  <c:v>0.29845777777777777</c:v>
                </c:pt>
                <c:pt idx="5">
                  <c:v>0.14859822954822954</c:v>
                </c:pt>
                <c:pt idx="6">
                  <c:v>0.027773333333333337</c:v>
                </c:pt>
                <c:pt idx="7">
                  <c:v>0.10266095931997571</c:v>
                </c:pt>
                <c:pt idx="8">
                  <c:v>0.03349777777777778</c:v>
                </c:pt>
                <c:pt idx="9">
                  <c:v>0.14136507936507936</c:v>
                </c:pt>
                <c:pt idx="10">
                  <c:v>0.39674920634920635</c:v>
                </c:pt>
                <c:pt idx="11">
                  <c:v>0.31653388278388284</c:v>
                </c:pt>
                <c:pt idx="12">
                  <c:v>1.160711111111111</c:v>
                </c:pt>
                <c:pt idx="13">
                  <c:v>0.05185349119611415</c:v>
                </c:pt>
                <c:pt idx="14">
                  <c:v>0.40342444444444436</c:v>
                </c:pt>
                <c:pt idx="15">
                  <c:v>0.39390888888888886</c:v>
                </c:pt>
                <c:pt idx="16">
                  <c:v>0.125550641025641</c:v>
                </c:pt>
                <c:pt idx="17">
                  <c:v>0.12457686202686204</c:v>
                </c:pt>
              </c:numCache>
            </c:numRef>
          </c:val>
        </c:ser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At val="0"/>
        <c:auto val="0"/>
        <c:lblOffset val="100"/>
        <c:tickLblSkip val="1"/>
        <c:noMultiLvlLbl val="0"/>
      </c:catAx>
      <c:valAx>
        <c:axId val="475199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BIG LEAF LITTERFALL (Mg C / Ha / Yr)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LEAF LITTERFALL BY PLOT, YEAR 9 (Oct. 05-Sep. 06)</a:t>
            </a:r>
          </a:p>
        </c:rich>
      </c:tx>
      <c:layout>
        <c:manualLayout>
          <c:xMode val="factor"/>
          <c:yMode val="factor"/>
          <c:x val="-0.004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675"/>
          <c:w val="0.92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LEAFDATA0506!$AF$45:$AF$62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LEAFDATA0506!$AI$45:$AI$62</c:f>
              <c:numCache>
                <c:ptCount val="18"/>
                <c:pt idx="0">
                  <c:v>2.62999</c:v>
                </c:pt>
                <c:pt idx="1">
                  <c:v>2.8969011111111103</c:v>
                </c:pt>
                <c:pt idx="2">
                  <c:v>3.4388311111111096</c:v>
                </c:pt>
                <c:pt idx="3">
                  <c:v>2.631687777777778</c:v>
                </c:pt>
                <c:pt idx="4">
                  <c:v>3.515346666666667</c:v>
                </c:pt>
                <c:pt idx="5">
                  <c:v>2.993057936507937</c:v>
                </c:pt>
                <c:pt idx="6">
                  <c:v>3.885328888888889</c:v>
                </c:pt>
                <c:pt idx="7">
                  <c:v>2.859552276867029</c:v>
                </c:pt>
                <c:pt idx="8">
                  <c:v>3.226108888888889</c:v>
                </c:pt>
                <c:pt idx="9">
                  <c:v>4.634786935286935</c:v>
                </c:pt>
                <c:pt idx="10">
                  <c:v>3.623589865689866</c:v>
                </c:pt>
                <c:pt idx="11">
                  <c:v>3.282437423687425</c:v>
                </c:pt>
                <c:pt idx="12">
                  <c:v>4.698933333333333</c:v>
                </c:pt>
                <c:pt idx="13">
                  <c:v>2.920660412871889</c:v>
                </c:pt>
                <c:pt idx="14">
                  <c:v>3.7027855555555553</c:v>
                </c:pt>
                <c:pt idx="15">
                  <c:v>3.180131111111111</c:v>
                </c:pt>
                <c:pt idx="16">
                  <c:v>2.8034150335775343</c:v>
                </c:pt>
                <c:pt idx="17">
                  <c:v>3.3769597222222223</c:v>
                </c:pt>
              </c:numCache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525"/>
        <c:crossesAt val="0"/>
        <c:auto val="0"/>
        <c:lblOffset val="100"/>
        <c:tickLblSkip val="1"/>
        <c:noMultiLvlLbl val="0"/>
      </c:catAx>
      <c:valAx>
        <c:axId val="2390852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LITTERFALL (Mg C / Ha / Yr)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At val="1"/>
        <c:crossBetween val="between"/>
        <c:dispUnits/>
        <c:majorUnit val="1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FLWR/FRUIT LITTERFALL BY PLOT, YEAR 9 (10/05-9/06)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725"/>
          <c:w val="0.92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FLWRFRDATA0506!$AF$45:$AF$62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FLWRFRDATA0506!$AI$45:$AI$62</c:f>
              <c:numCache>
                <c:ptCount val="18"/>
                <c:pt idx="0">
                  <c:v>1.3184166666666663</c:v>
                </c:pt>
                <c:pt idx="1">
                  <c:v>0.9620852777777777</c:v>
                </c:pt>
                <c:pt idx="2">
                  <c:v>0.6168333333333333</c:v>
                </c:pt>
                <c:pt idx="3">
                  <c:v>1.0954294444444446</c:v>
                </c:pt>
                <c:pt idx="4">
                  <c:v>1.502298888888889</c:v>
                </c:pt>
                <c:pt idx="5">
                  <c:v>0.949721978021978</c:v>
                </c:pt>
                <c:pt idx="6">
                  <c:v>0.3640288888888888</c:v>
                </c:pt>
                <c:pt idx="7">
                  <c:v>0.41793054037644206</c:v>
                </c:pt>
                <c:pt idx="8">
                  <c:v>0.552356388888889</c:v>
                </c:pt>
                <c:pt idx="9">
                  <c:v>0.40212448870573875</c:v>
                </c:pt>
                <c:pt idx="10">
                  <c:v>0.6541722527472527</c:v>
                </c:pt>
                <c:pt idx="11">
                  <c:v>0.44164108669108654</c:v>
                </c:pt>
                <c:pt idx="12">
                  <c:v>0.9195559999999999</c:v>
                </c:pt>
                <c:pt idx="13">
                  <c:v>0.9011887674559806</c:v>
                </c:pt>
                <c:pt idx="14">
                  <c:v>0.34825999999999996</c:v>
                </c:pt>
                <c:pt idx="15">
                  <c:v>0.3075177777777778</c:v>
                </c:pt>
                <c:pt idx="16">
                  <c:v>0.43127073031135527</c:v>
                </c:pt>
                <c:pt idx="17">
                  <c:v>0.3617485920329671</c:v>
                </c:pt>
              </c:numCache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At val="0"/>
        <c:auto val="0"/>
        <c:lblOffset val="100"/>
        <c:tickLblSkip val="1"/>
        <c:noMultiLvlLbl val="0"/>
      </c:catAx>
      <c:valAx>
        <c:axId val="57542343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FLWR/FRUIT LITTERFALL (Mg C / Ha / Yr)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between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ct1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feb14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feb27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mar13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mar27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apr1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apr24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may08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may23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jun05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jun19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ct24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jul04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jul17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aug01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aug14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aug28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sep11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sep2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nov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nov21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dec05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dec19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jan02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jan17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jan3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Oct-05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38.8</v>
          </cell>
          <cell r="L13">
            <v>2.506</v>
          </cell>
          <cell r="M13">
            <v>6.283</v>
          </cell>
          <cell r="N13">
            <v>12.542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50.2</v>
          </cell>
          <cell r="L14">
            <v>18.541</v>
          </cell>
          <cell r="M14">
            <v>3.897</v>
          </cell>
          <cell r="N14">
            <v>13.206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43.9</v>
          </cell>
          <cell r="L15">
            <v>1.416</v>
          </cell>
          <cell r="M15">
            <v>9.3</v>
          </cell>
          <cell r="N15">
            <v>97.6</v>
          </cell>
        </row>
        <row r="16">
          <cell r="A16">
            <v>14</v>
          </cell>
          <cell r="F16">
            <v>0</v>
          </cell>
          <cell r="G16">
            <v>1</v>
          </cell>
          <cell r="K16">
            <v>48.1</v>
          </cell>
          <cell r="L16">
            <v>7.1</v>
          </cell>
          <cell r="M16">
            <v>2.818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51.5</v>
          </cell>
          <cell r="L17">
            <v>15.562</v>
          </cell>
          <cell r="M17">
            <v>27.665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47.7</v>
          </cell>
          <cell r="L18">
            <v>0.13</v>
          </cell>
          <cell r="M18">
            <v>2.89</v>
          </cell>
          <cell r="N18">
            <v>1.761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65.3</v>
          </cell>
          <cell r="L19">
            <v>12.071</v>
          </cell>
          <cell r="M19">
            <v>11.614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46.4</v>
          </cell>
          <cell r="L20">
            <v>12.806</v>
          </cell>
          <cell r="M20">
            <v>23.355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62.5</v>
          </cell>
          <cell r="L21">
            <v>8.063</v>
          </cell>
          <cell r="M21">
            <v>3.867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78.8</v>
          </cell>
          <cell r="L22">
            <v>37.565</v>
          </cell>
          <cell r="M22">
            <v>12.488000000000001</v>
          </cell>
          <cell r="N22">
            <v>2.289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63.5</v>
          </cell>
          <cell r="L23">
            <v>10.058</v>
          </cell>
          <cell r="M23">
            <v>18.886</v>
          </cell>
          <cell r="N23">
            <v>6.672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43.5</v>
          </cell>
          <cell r="L24">
            <v>5.714</v>
          </cell>
          <cell r="M24">
            <v>19.863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60</v>
          </cell>
          <cell r="L25">
            <v>8.866</v>
          </cell>
          <cell r="M25">
            <v>6.93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38.5</v>
          </cell>
          <cell r="L26">
            <v>4.821</v>
          </cell>
          <cell r="M26">
            <v>2.128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40.9</v>
          </cell>
          <cell r="L27">
            <v>4.29</v>
          </cell>
          <cell r="M27">
            <v>5.231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61.6</v>
          </cell>
          <cell r="L28">
            <v>11.395</v>
          </cell>
          <cell r="M28">
            <v>22.244</v>
          </cell>
          <cell r="N28">
            <v>59.7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33.7</v>
          </cell>
          <cell r="L29">
            <v>2.471</v>
          </cell>
          <cell r="M29">
            <v>2.263</v>
          </cell>
          <cell r="N29">
            <v>3.866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43.3</v>
          </cell>
          <cell r="L30">
            <v>1.349</v>
          </cell>
          <cell r="M30">
            <v>2.069</v>
          </cell>
          <cell r="N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4-Feb-06"/>
      <sheetName val="14-feb-05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34.7</v>
          </cell>
          <cell r="L13">
            <v>0.313</v>
          </cell>
          <cell r="M13">
            <v>26.52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32.1</v>
          </cell>
          <cell r="L14">
            <v>15.702</v>
          </cell>
          <cell r="M14">
            <v>34.254</v>
          </cell>
          <cell r="N14">
            <v>9.552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45.1</v>
          </cell>
          <cell r="L15">
            <v>0.724</v>
          </cell>
          <cell r="M15">
            <v>1.183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27.7</v>
          </cell>
          <cell r="L16">
            <v>0.671</v>
          </cell>
          <cell r="M16">
            <v>25.355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37.9</v>
          </cell>
          <cell r="L17">
            <v>6.227</v>
          </cell>
          <cell r="M17">
            <v>4.875</v>
          </cell>
          <cell r="N17">
            <v>25.1</v>
          </cell>
        </row>
        <row r="18">
          <cell r="A18">
            <v>17</v>
          </cell>
          <cell r="F18">
            <v>0</v>
          </cell>
          <cell r="G18">
            <v>0</v>
          </cell>
          <cell r="K18">
            <v>40.5</v>
          </cell>
          <cell r="L18">
            <v>8.134</v>
          </cell>
          <cell r="M18">
            <v>56.901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55.3</v>
          </cell>
          <cell r="L19">
            <v>4.733</v>
          </cell>
          <cell r="M19">
            <v>0.9650000000000001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40</v>
          </cell>
          <cell r="L20">
            <v>0.282</v>
          </cell>
          <cell r="M20">
            <v>16.781</v>
          </cell>
          <cell r="N20">
            <v>0.627</v>
          </cell>
        </row>
        <row r="21">
          <cell r="A21">
            <v>17</v>
          </cell>
          <cell r="F21">
            <v>0</v>
          </cell>
          <cell r="G21">
            <v>0</v>
          </cell>
          <cell r="K21">
            <v>38.1</v>
          </cell>
          <cell r="L21">
            <v>1.063</v>
          </cell>
          <cell r="M21">
            <v>8.645</v>
          </cell>
          <cell r="N21">
            <v>0</v>
          </cell>
        </row>
        <row r="22">
          <cell r="A22">
            <v>17</v>
          </cell>
          <cell r="F22">
            <v>0</v>
          </cell>
          <cell r="G22">
            <v>0</v>
          </cell>
          <cell r="K22">
            <v>70.4</v>
          </cell>
          <cell r="L22">
            <v>27.956</v>
          </cell>
          <cell r="M22">
            <v>4.949</v>
          </cell>
          <cell r="N22">
            <v>0</v>
          </cell>
        </row>
        <row r="23">
          <cell r="A23">
            <v>17</v>
          </cell>
          <cell r="F23">
            <v>0</v>
          </cell>
          <cell r="G23">
            <v>0</v>
          </cell>
          <cell r="K23">
            <v>54.5</v>
          </cell>
          <cell r="L23">
            <v>1.038</v>
          </cell>
          <cell r="M23">
            <v>1.62</v>
          </cell>
          <cell r="N23">
            <v>18.9</v>
          </cell>
        </row>
        <row r="24">
          <cell r="A24">
            <v>17</v>
          </cell>
          <cell r="F24">
            <v>0</v>
          </cell>
          <cell r="G24">
            <v>0</v>
          </cell>
          <cell r="K24">
            <v>46.8</v>
          </cell>
          <cell r="L24">
            <v>1.731</v>
          </cell>
          <cell r="M24">
            <v>7.534000000000001</v>
          </cell>
          <cell r="N24">
            <v>0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45.1</v>
          </cell>
          <cell r="L25">
            <v>5.983</v>
          </cell>
          <cell r="M25">
            <v>14.178999999999998</v>
          </cell>
          <cell r="N25">
            <v>2.979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36.7</v>
          </cell>
          <cell r="L26">
            <v>1.405</v>
          </cell>
          <cell r="M26">
            <v>26.247</v>
          </cell>
          <cell r="N26">
            <v>1.581</v>
          </cell>
        </row>
        <row r="27">
          <cell r="A27">
            <v>17</v>
          </cell>
          <cell r="F27">
            <v>0</v>
          </cell>
          <cell r="G27">
            <v>0</v>
          </cell>
          <cell r="K27">
            <v>43.1</v>
          </cell>
          <cell r="L27">
            <v>4.322</v>
          </cell>
          <cell r="M27">
            <v>21.096</v>
          </cell>
          <cell r="N27">
            <v>0</v>
          </cell>
        </row>
        <row r="28">
          <cell r="A28">
            <v>17</v>
          </cell>
          <cell r="F28">
            <v>0</v>
          </cell>
          <cell r="G28">
            <v>0</v>
          </cell>
          <cell r="K28">
            <v>53.2</v>
          </cell>
          <cell r="L28">
            <v>3.676</v>
          </cell>
          <cell r="M28">
            <v>3.376</v>
          </cell>
          <cell r="N28">
            <v>0</v>
          </cell>
        </row>
        <row r="29">
          <cell r="A29">
            <v>17</v>
          </cell>
          <cell r="F29">
            <v>0</v>
          </cell>
          <cell r="G29">
            <v>0</v>
          </cell>
          <cell r="K29">
            <v>51.3</v>
          </cell>
          <cell r="L29">
            <v>3.411</v>
          </cell>
          <cell r="M29">
            <v>25.479</v>
          </cell>
          <cell r="N29">
            <v>1.439</v>
          </cell>
        </row>
        <row r="30">
          <cell r="A30">
            <v>17</v>
          </cell>
          <cell r="F30">
            <v>0</v>
          </cell>
          <cell r="G30">
            <v>0</v>
          </cell>
          <cell r="K30">
            <v>71.3</v>
          </cell>
          <cell r="L30">
            <v>2.076</v>
          </cell>
          <cell r="M30">
            <v>3.9379999999999997</v>
          </cell>
          <cell r="N3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7-Feb-06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46.7</v>
          </cell>
          <cell r="L13">
            <v>9.762</v>
          </cell>
          <cell r="M13">
            <v>12.474</v>
          </cell>
          <cell r="N13">
            <v>7.589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36.8</v>
          </cell>
          <cell r="L14">
            <v>3.844</v>
          </cell>
          <cell r="M14">
            <v>1.845</v>
          </cell>
          <cell r="N14">
            <v>0.416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41.6</v>
          </cell>
          <cell r="L15">
            <v>8.114</v>
          </cell>
          <cell r="M15">
            <v>9.305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36.1</v>
          </cell>
          <cell r="L16">
            <v>19.415</v>
          </cell>
          <cell r="M16">
            <v>21.224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42.4</v>
          </cell>
          <cell r="L17">
            <v>4.121</v>
          </cell>
          <cell r="M17">
            <v>31.736</v>
          </cell>
          <cell r="N17">
            <v>0</v>
          </cell>
        </row>
        <row r="18">
          <cell r="A18">
            <v>12</v>
          </cell>
          <cell r="F18">
            <v>0</v>
          </cell>
          <cell r="G18">
            <v>0</v>
          </cell>
          <cell r="K18">
            <v>41.3</v>
          </cell>
          <cell r="L18">
            <v>0.084</v>
          </cell>
          <cell r="M18">
            <v>47.786</v>
          </cell>
          <cell r="N18">
            <v>0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46.4</v>
          </cell>
          <cell r="L19">
            <v>7.265</v>
          </cell>
          <cell r="M19">
            <v>0.8930000000000001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52.8</v>
          </cell>
          <cell r="L20">
            <v>0.024</v>
          </cell>
          <cell r="M20">
            <v>1.905</v>
          </cell>
          <cell r="N20">
            <v>0</v>
          </cell>
        </row>
        <row r="21">
          <cell r="A21">
            <v>12</v>
          </cell>
          <cell r="F21">
            <v>0</v>
          </cell>
          <cell r="G21">
            <v>0</v>
          </cell>
          <cell r="K21">
            <v>36.7</v>
          </cell>
          <cell r="L21">
            <v>2.557</v>
          </cell>
          <cell r="M21">
            <v>11.526</v>
          </cell>
          <cell r="N21">
            <v>0</v>
          </cell>
        </row>
        <row r="22">
          <cell r="A22">
            <v>12</v>
          </cell>
          <cell r="F22">
            <v>0</v>
          </cell>
          <cell r="G22">
            <v>0</v>
          </cell>
          <cell r="K22">
            <v>65.2</v>
          </cell>
          <cell r="L22">
            <v>13.471</v>
          </cell>
          <cell r="M22">
            <v>1.573</v>
          </cell>
          <cell r="N22">
            <v>28.1</v>
          </cell>
        </row>
        <row r="23">
          <cell r="A23">
            <v>12</v>
          </cell>
          <cell r="F23">
            <v>0</v>
          </cell>
          <cell r="G23">
            <v>0</v>
          </cell>
          <cell r="K23">
            <v>55.6</v>
          </cell>
          <cell r="L23">
            <v>5.162</v>
          </cell>
          <cell r="M23">
            <v>1.5939999999999999</v>
          </cell>
          <cell r="N23">
            <v>13.1</v>
          </cell>
        </row>
        <row r="24">
          <cell r="A24">
            <v>12</v>
          </cell>
          <cell r="F24">
            <v>0</v>
          </cell>
          <cell r="G24">
            <v>0</v>
          </cell>
          <cell r="K24">
            <v>35.8</v>
          </cell>
          <cell r="L24">
            <v>2.668</v>
          </cell>
          <cell r="M24">
            <v>2.893</v>
          </cell>
          <cell r="N24">
            <v>0.721</v>
          </cell>
        </row>
        <row r="25">
          <cell r="A25">
            <v>10</v>
          </cell>
          <cell r="F25">
            <v>0</v>
          </cell>
          <cell r="G25">
            <v>0</v>
          </cell>
          <cell r="K25">
            <v>34.8</v>
          </cell>
          <cell r="L25">
            <v>6.333</v>
          </cell>
          <cell r="M25">
            <v>5.2072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40.8</v>
          </cell>
          <cell r="L26">
            <v>7.794</v>
          </cell>
          <cell r="M26">
            <v>6.109999999999999</v>
          </cell>
          <cell r="N26">
            <v>0</v>
          </cell>
        </row>
        <row r="27">
          <cell r="A27">
            <v>12</v>
          </cell>
          <cell r="F27">
            <v>0</v>
          </cell>
          <cell r="G27">
            <v>0</v>
          </cell>
          <cell r="K27">
            <v>36.3</v>
          </cell>
          <cell r="L27">
            <v>8.642</v>
          </cell>
          <cell r="M27">
            <v>6.846</v>
          </cell>
          <cell r="N27">
            <v>0.854</v>
          </cell>
        </row>
        <row r="28">
          <cell r="A28">
            <v>12</v>
          </cell>
          <cell r="F28">
            <v>0</v>
          </cell>
          <cell r="G28">
            <v>0</v>
          </cell>
          <cell r="K28">
            <v>28.5</v>
          </cell>
          <cell r="L28">
            <v>16.467</v>
          </cell>
          <cell r="M28">
            <v>3.117</v>
          </cell>
          <cell r="N28">
            <v>0</v>
          </cell>
        </row>
        <row r="29">
          <cell r="A29">
            <v>12</v>
          </cell>
          <cell r="F29">
            <v>0</v>
          </cell>
          <cell r="G29">
            <v>0</v>
          </cell>
          <cell r="K29">
            <v>36.9</v>
          </cell>
          <cell r="L29">
            <v>1.858</v>
          </cell>
          <cell r="M29">
            <v>6.426</v>
          </cell>
          <cell r="N29">
            <v>0.551</v>
          </cell>
        </row>
        <row r="30">
          <cell r="A30">
            <v>12</v>
          </cell>
          <cell r="F30">
            <v>0</v>
          </cell>
          <cell r="G30">
            <v>0</v>
          </cell>
          <cell r="K30">
            <v>34.1</v>
          </cell>
          <cell r="L30">
            <v>4.593</v>
          </cell>
          <cell r="M30">
            <v>3.727</v>
          </cell>
          <cell r="N3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-Mar-06"/>
      <sheetName val="14-mar-05"/>
    </sheetNames>
    <sheetDataSet>
      <sheetData sheetId="0">
        <row r="13">
          <cell r="A13">
            <v>16</v>
          </cell>
          <cell r="F13">
            <v>0</v>
          </cell>
          <cell r="G13">
            <v>0</v>
          </cell>
          <cell r="K13">
            <v>37.8</v>
          </cell>
          <cell r="L13">
            <v>2.471</v>
          </cell>
          <cell r="M13">
            <v>61.63100000000001</v>
          </cell>
          <cell r="N13">
            <v>1.472</v>
          </cell>
        </row>
        <row r="14">
          <cell r="A14">
            <v>16</v>
          </cell>
          <cell r="F14">
            <v>0</v>
          </cell>
          <cell r="G14">
            <v>0</v>
          </cell>
          <cell r="K14">
            <v>37</v>
          </cell>
          <cell r="L14">
            <v>1.76</v>
          </cell>
          <cell r="M14">
            <v>4.352</v>
          </cell>
          <cell r="N14">
            <v>0</v>
          </cell>
        </row>
        <row r="15">
          <cell r="A15">
            <v>16</v>
          </cell>
          <cell r="F15">
            <v>0</v>
          </cell>
          <cell r="G15">
            <v>0</v>
          </cell>
          <cell r="K15">
            <v>36.4</v>
          </cell>
          <cell r="L15">
            <v>3.861</v>
          </cell>
          <cell r="M15">
            <v>38.434</v>
          </cell>
          <cell r="N15">
            <v>0</v>
          </cell>
        </row>
        <row r="16">
          <cell r="A16">
            <v>16</v>
          </cell>
          <cell r="F16">
            <v>0</v>
          </cell>
          <cell r="G16">
            <v>0</v>
          </cell>
          <cell r="K16">
            <v>39.7</v>
          </cell>
          <cell r="L16">
            <v>4.892</v>
          </cell>
          <cell r="M16">
            <v>14.035</v>
          </cell>
          <cell r="N16">
            <v>0</v>
          </cell>
        </row>
        <row r="17">
          <cell r="A17">
            <v>16</v>
          </cell>
          <cell r="F17">
            <v>0</v>
          </cell>
          <cell r="G17">
            <v>0</v>
          </cell>
          <cell r="K17">
            <v>54.9</v>
          </cell>
          <cell r="L17">
            <v>6.452</v>
          </cell>
          <cell r="M17">
            <v>13.45</v>
          </cell>
          <cell r="N17">
            <v>2.431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28.1</v>
          </cell>
          <cell r="L18">
            <v>4.761</v>
          </cell>
          <cell r="M18">
            <v>28.812</v>
          </cell>
          <cell r="N18">
            <v>0</v>
          </cell>
        </row>
        <row r="19">
          <cell r="A19">
            <v>16</v>
          </cell>
          <cell r="F19">
            <v>0</v>
          </cell>
          <cell r="G19">
            <v>0</v>
          </cell>
          <cell r="K19">
            <v>33.8</v>
          </cell>
          <cell r="L19">
            <v>4.122</v>
          </cell>
          <cell r="M19">
            <v>5.543000000000001</v>
          </cell>
          <cell r="N19">
            <v>1.07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29.9</v>
          </cell>
          <cell r="L20">
            <v>3.432</v>
          </cell>
          <cell r="M20">
            <v>1.9420000000000002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38.9</v>
          </cell>
          <cell r="L21">
            <v>2.212</v>
          </cell>
          <cell r="M21">
            <v>8.337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56.3</v>
          </cell>
          <cell r="L22">
            <v>13.852</v>
          </cell>
          <cell r="M22">
            <v>3.621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33.8</v>
          </cell>
          <cell r="L23">
            <v>2.382</v>
          </cell>
          <cell r="M23">
            <v>3.363</v>
          </cell>
          <cell r="N23">
            <v>0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33.3</v>
          </cell>
          <cell r="L24">
            <v>1.382</v>
          </cell>
          <cell r="M24">
            <v>8.626</v>
          </cell>
          <cell r="N24">
            <v>0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40.5</v>
          </cell>
          <cell r="L25">
            <v>5.027</v>
          </cell>
          <cell r="M25">
            <v>3.547</v>
          </cell>
          <cell r="N25">
            <v>0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28.4</v>
          </cell>
          <cell r="L26">
            <v>10.254</v>
          </cell>
          <cell r="M26">
            <v>26.64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33.8</v>
          </cell>
          <cell r="L27">
            <v>5.282</v>
          </cell>
          <cell r="M27">
            <v>1.6219999999999999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23.1</v>
          </cell>
          <cell r="L28">
            <v>2.781</v>
          </cell>
          <cell r="M28">
            <v>1.0999999999999999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40.7</v>
          </cell>
          <cell r="L29">
            <v>5.766</v>
          </cell>
          <cell r="M29">
            <v>9.890999999999998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31.6</v>
          </cell>
          <cell r="L30">
            <v>8.552</v>
          </cell>
          <cell r="M30">
            <v>54.29</v>
          </cell>
          <cell r="N3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7-Mar-06"/>
      <sheetName val="28-mar-05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52.6</v>
          </cell>
          <cell r="L13">
            <v>3.861</v>
          </cell>
          <cell r="M13">
            <v>9.065999999999999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58.9</v>
          </cell>
          <cell r="L14">
            <v>10.481</v>
          </cell>
          <cell r="M14">
            <v>12.39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71.7</v>
          </cell>
          <cell r="L15">
            <v>4.411</v>
          </cell>
          <cell r="M15">
            <v>12.332999999999998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48.4</v>
          </cell>
          <cell r="L16">
            <v>2.101</v>
          </cell>
          <cell r="M16">
            <v>4.963</v>
          </cell>
          <cell r="N16">
            <v>2.374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56.6</v>
          </cell>
          <cell r="L17">
            <v>8.878</v>
          </cell>
          <cell r="M17">
            <v>35.691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47.8</v>
          </cell>
          <cell r="L18">
            <v>0.451</v>
          </cell>
          <cell r="M18">
            <v>1.341</v>
          </cell>
          <cell r="N18">
            <v>14.1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51.1</v>
          </cell>
          <cell r="L19">
            <v>2.347</v>
          </cell>
          <cell r="M19">
            <v>1.076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48.3</v>
          </cell>
          <cell r="L20">
            <v>0.22</v>
          </cell>
          <cell r="M20">
            <v>2.179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49.7</v>
          </cell>
          <cell r="L21">
            <v>5.81</v>
          </cell>
          <cell r="M21">
            <v>11.055</v>
          </cell>
          <cell r="N21">
            <v>0</v>
          </cell>
        </row>
        <row r="22">
          <cell r="A22">
            <v>14</v>
          </cell>
          <cell r="F22">
            <v>1</v>
          </cell>
          <cell r="G22">
            <v>0</v>
          </cell>
          <cell r="K22">
            <v>60.3</v>
          </cell>
          <cell r="L22">
            <v>20.049</v>
          </cell>
          <cell r="M22">
            <v>1.2559999999999998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54.9</v>
          </cell>
          <cell r="L23">
            <v>3.381</v>
          </cell>
          <cell r="M23">
            <v>4.37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45.3</v>
          </cell>
          <cell r="L24">
            <v>3.157</v>
          </cell>
          <cell r="M24">
            <v>0.663</v>
          </cell>
          <cell r="N24">
            <v>11.42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66.1</v>
          </cell>
          <cell r="L25">
            <v>4.566</v>
          </cell>
          <cell r="M25">
            <v>8.514</v>
          </cell>
          <cell r="N25">
            <v>56.9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51.3</v>
          </cell>
          <cell r="L26">
            <v>1.668</v>
          </cell>
          <cell r="M26">
            <v>2.837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54.7</v>
          </cell>
          <cell r="L27">
            <v>0.875</v>
          </cell>
          <cell r="M27">
            <v>2.6550000000000002</v>
          </cell>
          <cell r="N27">
            <v>4.445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37.5</v>
          </cell>
          <cell r="L28">
            <v>7.896</v>
          </cell>
          <cell r="M28">
            <v>2.2219999999999995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48.3</v>
          </cell>
          <cell r="L29">
            <v>4.074</v>
          </cell>
          <cell r="M29">
            <v>6.457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48.4</v>
          </cell>
          <cell r="L30">
            <v>1.979</v>
          </cell>
          <cell r="M30">
            <v>9.07</v>
          </cell>
          <cell r="N3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0-Apr-06"/>
      <sheetName val="12-apr-05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103.3</v>
          </cell>
          <cell r="L13">
            <v>6.019</v>
          </cell>
          <cell r="M13">
            <v>66.245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118.4</v>
          </cell>
          <cell r="L14">
            <v>10.154</v>
          </cell>
          <cell r="M14">
            <v>35.604000000000006</v>
          </cell>
          <cell r="N14">
            <v>4.152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103.1</v>
          </cell>
          <cell r="L15">
            <v>1.632</v>
          </cell>
          <cell r="M15">
            <v>0.917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65.2</v>
          </cell>
          <cell r="L16">
            <v>8.901</v>
          </cell>
          <cell r="M16">
            <v>6.304</v>
          </cell>
          <cell r="N16">
            <v>5.407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78.3</v>
          </cell>
          <cell r="L17">
            <v>1.055</v>
          </cell>
          <cell r="M17">
            <v>20.788</v>
          </cell>
          <cell r="N17">
            <v>1.416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95.9</v>
          </cell>
          <cell r="L18">
            <v>1.513</v>
          </cell>
          <cell r="M18">
            <v>26.005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71.1</v>
          </cell>
          <cell r="L19">
            <v>6.191</v>
          </cell>
          <cell r="M19">
            <v>9.565999999999999</v>
          </cell>
          <cell r="N19">
            <v>0</v>
          </cell>
        </row>
        <row r="20">
          <cell r="A20">
            <v>19</v>
          </cell>
          <cell r="F20">
            <v>0</v>
          </cell>
          <cell r="G20">
            <v>0</v>
          </cell>
          <cell r="K20">
            <v>68.7</v>
          </cell>
          <cell r="L20">
            <v>4.652</v>
          </cell>
          <cell r="M20">
            <v>11.247</v>
          </cell>
          <cell r="N20">
            <v>7.191</v>
          </cell>
        </row>
        <row r="21">
          <cell r="A21">
            <v>21</v>
          </cell>
          <cell r="F21">
            <v>0</v>
          </cell>
          <cell r="G21">
            <v>0</v>
          </cell>
          <cell r="K21">
            <v>101.8</v>
          </cell>
          <cell r="L21">
            <v>6.251</v>
          </cell>
          <cell r="M21">
            <v>17.472</v>
          </cell>
          <cell r="N21">
            <v>0</v>
          </cell>
        </row>
        <row r="22">
          <cell r="A22">
            <v>21</v>
          </cell>
          <cell r="F22">
            <v>0</v>
          </cell>
          <cell r="G22">
            <v>0</v>
          </cell>
          <cell r="K22">
            <v>115.7</v>
          </cell>
          <cell r="L22">
            <v>4.542</v>
          </cell>
          <cell r="M22">
            <v>7.431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118.3</v>
          </cell>
          <cell r="L23">
            <v>10.783</v>
          </cell>
          <cell r="M23">
            <v>9.665000000000001</v>
          </cell>
          <cell r="N23">
            <v>13.212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70.6</v>
          </cell>
          <cell r="L24">
            <v>6.153</v>
          </cell>
          <cell r="M24">
            <v>12.754999999999999</v>
          </cell>
          <cell r="N24">
            <v>0</v>
          </cell>
        </row>
        <row r="25">
          <cell r="A25">
            <v>21</v>
          </cell>
          <cell r="F25">
            <v>0</v>
          </cell>
          <cell r="G25">
            <v>0</v>
          </cell>
          <cell r="K25">
            <v>158.6</v>
          </cell>
          <cell r="L25">
            <v>6.534</v>
          </cell>
          <cell r="M25">
            <v>15.738</v>
          </cell>
          <cell r="N25">
            <v>0</v>
          </cell>
        </row>
        <row r="26">
          <cell r="A26">
            <v>19</v>
          </cell>
          <cell r="F26">
            <v>0</v>
          </cell>
          <cell r="G26">
            <v>0</v>
          </cell>
          <cell r="K26">
            <v>83.1</v>
          </cell>
          <cell r="L26">
            <v>13.692</v>
          </cell>
          <cell r="M26">
            <v>11.773</v>
          </cell>
          <cell r="N26">
            <v>5.611</v>
          </cell>
        </row>
        <row r="27">
          <cell r="A27">
            <v>21</v>
          </cell>
          <cell r="F27">
            <v>0</v>
          </cell>
          <cell r="G27">
            <v>0</v>
          </cell>
          <cell r="K27">
            <v>129.7</v>
          </cell>
          <cell r="L27">
            <v>3.362</v>
          </cell>
          <cell r="M27">
            <v>4.379</v>
          </cell>
          <cell r="N27">
            <v>152.5</v>
          </cell>
        </row>
        <row r="28">
          <cell r="A28">
            <v>21</v>
          </cell>
          <cell r="F28">
            <v>0</v>
          </cell>
          <cell r="G28">
            <v>0</v>
          </cell>
          <cell r="K28">
            <v>127.6</v>
          </cell>
          <cell r="L28">
            <v>0.242</v>
          </cell>
          <cell r="M28">
            <v>7.915000000000001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66.1</v>
          </cell>
          <cell r="L29">
            <v>0.203</v>
          </cell>
          <cell r="M29">
            <v>28.282000000000004</v>
          </cell>
          <cell r="N29">
            <v>5.161</v>
          </cell>
        </row>
        <row r="30">
          <cell r="A30">
            <v>14</v>
          </cell>
          <cell r="F30">
            <v>1</v>
          </cell>
          <cell r="G30">
            <v>0</v>
          </cell>
          <cell r="K30">
            <v>72.1</v>
          </cell>
          <cell r="L30">
            <v>2.08</v>
          </cell>
          <cell r="M30">
            <v>0.7010000000000001</v>
          </cell>
          <cell r="N30">
            <v>5.243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4-Apr-06"/>
      <sheetName val="25-apr-05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32.9</v>
          </cell>
          <cell r="L13">
            <v>0</v>
          </cell>
          <cell r="M13">
            <v>3.665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37.4</v>
          </cell>
          <cell r="L14">
            <v>0.149</v>
          </cell>
          <cell r="M14">
            <v>2.321</v>
          </cell>
          <cell r="N14">
            <v>2.328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86.6</v>
          </cell>
          <cell r="L15">
            <v>2.001</v>
          </cell>
          <cell r="M15">
            <v>1.232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66.4</v>
          </cell>
          <cell r="L16">
            <v>2.03</v>
          </cell>
          <cell r="M16">
            <v>2.691</v>
          </cell>
          <cell r="N16">
            <v>2.942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113.4</v>
          </cell>
          <cell r="L17">
            <v>19.914</v>
          </cell>
          <cell r="M17">
            <v>17.363</v>
          </cell>
          <cell r="N17">
            <v>0</v>
          </cell>
        </row>
        <row r="18">
          <cell r="A18">
            <v>16</v>
          </cell>
          <cell r="F18">
            <v>0</v>
          </cell>
          <cell r="G18">
            <v>0</v>
          </cell>
          <cell r="K18">
            <v>98.9</v>
          </cell>
          <cell r="L18">
            <v>3.027</v>
          </cell>
          <cell r="M18">
            <v>21.296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110.7</v>
          </cell>
          <cell r="L19">
            <v>9.418</v>
          </cell>
          <cell r="M19">
            <v>0.522</v>
          </cell>
          <cell r="N19">
            <v>0</v>
          </cell>
        </row>
        <row r="20">
          <cell r="A20">
            <v>9</v>
          </cell>
          <cell r="F20">
            <v>0</v>
          </cell>
          <cell r="G20">
            <v>0</v>
          </cell>
          <cell r="K20">
            <v>63</v>
          </cell>
          <cell r="L20">
            <v>0.528</v>
          </cell>
          <cell r="M20">
            <v>1.8050000000000002</v>
          </cell>
          <cell r="N20">
            <v>0</v>
          </cell>
        </row>
        <row r="21">
          <cell r="A21">
            <v>9</v>
          </cell>
          <cell r="F21">
            <v>0</v>
          </cell>
          <cell r="G21">
            <v>0</v>
          </cell>
          <cell r="K21">
            <v>69.6</v>
          </cell>
          <cell r="L21">
            <v>1.461</v>
          </cell>
          <cell r="M21">
            <v>2.745</v>
          </cell>
          <cell r="N21">
            <v>0</v>
          </cell>
        </row>
        <row r="22">
          <cell r="A22">
            <v>9</v>
          </cell>
          <cell r="F22">
            <v>0</v>
          </cell>
          <cell r="G22">
            <v>0</v>
          </cell>
          <cell r="K22">
            <v>137.8</v>
          </cell>
          <cell r="L22">
            <v>9.993</v>
          </cell>
          <cell r="M22">
            <v>15.938</v>
          </cell>
          <cell r="N22">
            <v>3.459</v>
          </cell>
        </row>
        <row r="23">
          <cell r="A23">
            <v>16</v>
          </cell>
          <cell r="F23">
            <v>0</v>
          </cell>
          <cell r="G23">
            <v>0</v>
          </cell>
          <cell r="K23">
            <v>99.3</v>
          </cell>
          <cell r="L23">
            <v>0.637</v>
          </cell>
          <cell r="M23">
            <v>0.9410000000000001</v>
          </cell>
          <cell r="N23">
            <v>0</v>
          </cell>
        </row>
        <row r="24">
          <cell r="A24">
            <v>16</v>
          </cell>
          <cell r="F24">
            <v>0</v>
          </cell>
          <cell r="G24">
            <v>0</v>
          </cell>
          <cell r="K24">
            <v>101.1</v>
          </cell>
          <cell r="L24">
            <v>3.667</v>
          </cell>
          <cell r="M24">
            <v>1.418</v>
          </cell>
          <cell r="N24">
            <v>6.927</v>
          </cell>
        </row>
        <row r="25">
          <cell r="A25">
            <v>7</v>
          </cell>
          <cell r="F25">
            <v>0</v>
          </cell>
          <cell r="G25">
            <v>0</v>
          </cell>
          <cell r="K25">
            <v>69.3</v>
          </cell>
          <cell r="L25">
            <v>2.284</v>
          </cell>
          <cell r="M25">
            <v>3.059</v>
          </cell>
          <cell r="N25">
            <v>12.678</v>
          </cell>
        </row>
        <row r="26">
          <cell r="A26">
            <v>9</v>
          </cell>
          <cell r="F26">
            <v>0</v>
          </cell>
          <cell r="G26">
            <v>0</v>
          </cell>
          <cell r="K26">
            <v>66.9</v>
          </cell>
          <cell r="L26">
            <v>9.147</v>
          </cell>
          <cell r="M26">
            <v>15.256</v>
          </cell>
          <cell r="N26">
            <v>0</v>
          </cell>
        </row>
        <row r="27">
          <cell r="A27">
            <v>9</v>
          </cell>
          <cell r="F27">
            <v>0</v>
          </cell>
          <cell r="G27">
            <v>0</v>
          </cell>
          <cell r="K27">
            <v>72.3</v>
          </cell>
          <cell r="L27">
            <v>1.371</v>
          </cell>
          <cell r="M27">
            <v>1.196</v>
          </cell>
          <cell r="N27">
            <v>2.845</v>
          </cell>
        </row>
        <row r="28">
          <cell r="A28">
            <v>9</v>
          </cell>
          <cell r="F28">
            <v>0</v>
          </cell>
          <cell r="G28">
            <v>0</v>
          </cell>
          <cell r="K28">
            <v>82.3</v>
          </cell>
          <cell r="L28">
            <v>0.113</v>
          </cell>
          <cell r="M28">
            <v>0.9460000000000001</v>
          </cell>
          <cell r="N28">
            <v>0</v>
          </cell>
        </row>
        <row r="29">
          <cell r="A29">
            <v>16</v>
          </cell>
          <cell r="F29">
            <v>0</v>
          </cell>
          <cell r="G29">
            <v>0</v>
          </cell>
          <cell r="K29">
            <v>74.2</v>
          </cell>
          <cell r="L29">
            <v>1.232</v>
          </cell>
          <cell r="M29">
            <v>18.695999999999998</v>
          </cell>
          <cell r="N29">
            <v>0</v>
          </cell>
        </row>
        <row r="30">
          <cell r="A30">
            <v>16</v>
          </cell>
          <cell r="F30">
            <v>0</v>
          </cell>
          <cell r="G30">
            <v>0</v>
          </cell>
          <cell r="K30">
            <v>110.6</v>
          </cell>
          <cell r="L30">
            <v>0.587</v>
          </cell>
          <cell r="M30">
            <v>3.5890000000000004</v>
          </cell>
          <cell r="N30">
            <v>1.315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8-May-06"/>
      <sheetName val="9-May-05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83.5</v>
          </cell>
          <cell r="L13">
            <v>7.172</v>
          </cell>
          <cell r="M13">
            <v>7.760999999999999</v>
          </cell>
          <cell r="N13">
            <v>0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65.3</v>
          </cell>
          <cell r="L14">
            <v>5.71</v>
          </cell>
          <cell r="M14">
            <v>4.868</v>
          </cell>
          <cell r="N14">
            <v>3.468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81.2</v>
          </cell>
          <cell r="L15">
            <v>1.687</v>
          </cell>
          <cell r="M15">
            <v>1.3940000000000001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80.1</v>
          </cell>
          <cell r="L16">
            <v>0.661</v>
          </cell>
          <cell r="M16">
            <v>4.264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106.3</v>
          </cell>
          <cell r="L17">
            <v>8.512</v>
          </cell>
          <cell r="M17">
            <v>6.0169999999999995</v>
          </cell>
          <cell r="N17">
            <v>3.431</v>
          </cell>
        </row>
        <row r="18">
          <cell r="A18">
            <v>12</v>
          </cell>
          <cell r="F18">
            <v>0</v>
          </cell>
          <cell r="G18">
            <v>0</v>
          </cell>
          <cell r="K18">
            <v>74.1</v>
          </cell>
          <cell r="L18">
            <v>0.106</v>
          </cell>
          <cell r="M18">
            <v>0.726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125.5</v>
          </cell>
          <cell r="L19">
            <v>11.929</v>
          </cell>
          <cell r="M19">
            <v>1.002</v>
          </cell>
          <cell r="N19">
            <v>2.395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69.3</v>
          </cell>
          <cell r="L20">
            <v>0.222</v>
          </cell>
          <cell r="M20">
            <v>1.452</v>
          </cell>
          <cell r="N20">
            <v>0</v>
          </cell>
        </row>
        <row r="21">
          <cell r="A21">
            <v>12</v>
          </cell>
          <cell r="F21">
            <v>0</v>
          </cell>
          <cell r="G21">
            <v>0</v>
          </cell>
          <cell r="K21">
            <v>99.8</v>
          </cell>
          <cell r="L21">
            <v>1.248</v>
          </cell>
          <cell r="M21">
            <v>13.806000000000001</v>
          </cell>
          <cell r="N21">
            <v>2.277</v>
          </cell>
        </row>
        <row r="22">
          <cell r="A22">
            <v>12</v>
          </cell>
          <cell r="F22">
            <v>0</v>
          </cell>
          <cell r="G22">
            <v>0</v>
          </cell>
          <cell r="K22">
            <v>118.3</v>
          </cell>
          <cell r="L22">
            <v>3.182</v>
          </cell>
          <cell r="M22">
            <v>3.5690000000000004</v>
          </cell>
          <cell r="N22">
            <v>2.703</v>
          </cell>
        </row>
        <row r="23">
          <cell r="A23">
            <v>12</v>
          </cell>
          <cell r="F23">
            <v>0</v>
          </cell>
          <cell r="G23">
            <v>0</v>
          </cell>
          <cell r="K23">
            <v>63.5</v>
          </cell>
          <cell r="L23">
            <v>2.812</v>
          </cell>
          <cell r="M23">
            <v>13.213</v>
          </cell>
          <cell r="N23">
            <v>0</v>
          </cell>
        </row>
        <row r="24">
          <cell r="A24">
            <v>12</v>
          </cell>
          <cell r="F24">
            <v>0</v>
          </cell>
          <cell r="G24">
            <v>0</v>
          </cell>
          <cell r="K24">
            <v>75.1</v>
          </cell>
          <cell r="L24">
            <v>0.992</v>
          </cell>
          <cell r="M24">
            <v>1.31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161.6</v>
          </cell>
          <cell r="L25">
            <v>6.596</v>
          </cell>
          <cell r="M25">
            <v>46.544</v>
          </cell>
          <cell r="N25">
            <v>0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80.2</v>
          </cell>
          <cell r="L26">
            <v>0.676</v>
          </cell>
          <cell r="M26">
            <v>27.175</v>
          </cell>
          <cell r="N26">
            <v>0</v>
          </cell>
        </row>
        <row r="27">
          <cell r="A27">
            <v>12</v>
          </cell>
          <cell r="F27">
            <v>0</v>
          </cell>
          <cell r="G27">
            <v>0</v>
          </cell>
          <cell r="K27">
            <v>89.1</v>
          </cell>
          <cell r="L27">
            <v>0.749</v>
          </cell>
          <cell r="M27">
            <v>1.8499999999999999</v>
          </cell>
          <cell r="N27">
            <v>0</v>
          </cell>
        </row>
        <row r="28">
          <cell r="A28">
            <v>12</v>
          </cell>
          <cell r="F28">
            <v>0</v>
          </cell>
          <cell r="G28">
            <v>0</v>
          </cell>
          <cell r="K28">
            <v>60.9</v>
          </cell>
          <cell r="L28">
            <v>3.782</v>
          </cell>
          <cell r="M28">
            <v>2.191</v>
          </cell>
          <cell r="N28">
            <v>0</v>
          </cell>
        </row>
        <row r="29">
          <cell r="A29">
            <v>12</v>
          </cell>
          <cell r="F29">
            <v>0</v>
          </cell>
          <cell r="G29">
            <v>0</v>
          </cell>
          <cell r="K29">
            <v>51.4</v>
          </cell>
          <cell r="L29">
            <v>0.614</v>
          </cell>
          <cell r="M29">
            <v>3.081</v>
          </cell>
          <cell r="N29">
            <v>0</v>
          </cell>
        </row>
        <row r="30">
          <cell r="A30">
            <v>12</v>
          </cell>
          <cell r="F30">
            <v>0</v>
          </cell>
          <cell r="G30">
            <v>0</v>
          </cell>
          <cell r="K30">
            <v>96.1</v>
          </cell>
          <cell r="L30">
            <v>3.876</v>
          </cell>
          <cell r="M30">
            <v>5.068</v>
          </cell>
          <cell r="N30">
            <v>2.693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-May-06"/>
      <sheetName val="23-May-05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79.9</v>
          </cell>
          <cell r="L13">
            <v>7.16</v>
          </cell>
          <cell r="M13">
            <v>13.541999999999998</v>
          </cell>
          <cell r="N13">
            <v>0</v>
          </cell>
        </row>
        <row r="14">
          <cell r="A14">
            <v>15</v>
          </cell>
          <cell r="F14">
            <v>1</v>
          </cell>
          <cell r="G14">
            <v>0</v>
          </cell>
          <cell r="K14">
            <v>41</v>
          </cell>
          <cell r="L14">
            <v>1.832</v>
          </cell>
          <cell r="M14">
            <v>3.572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67.5</v>
          </cell>
          <cell r="L15">
            <v>0.521</v>
          </cell>
          <cell r="M15">
            <v>4.032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55.5</v>
          </cell>
          <cell r="L16">
            <v>0.706</v>
          </cell>
          <cell r="M16">
            <v>3.868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84.6</v>
          </cell>
          <cell r="L17">
            <v>2.412</v>
          </cell>
          <cell r="M17">
            <v>14.322000000000001</v>
          </cell>
          <cell r="N17">
            <v>5.033</v>
          </cell>
        </row>
        <row r="18">
          <cell r="A18">
            <v>17</v>
          </cell>
          <cell r="F18">
            <v>0</v>
          </cell>
          <cell r="G18">
            <v>0</v>
          </cell>
          <cell r="K18">
            <v>83.9</v>
          </cell>
          <cell r="L18">
            <v>3.052</v>
          </cell>
          <cell r="M18">
            <v>8.957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120.9</v>
          </cell>
          <cell r="L19">
            <v>0.753</v>
          </cell>
          <cell r="M19">
            <v>4.3950000000000005</v>
          </cell>
          <cell r="N19">
            <v>1.642</v>
          </cell>
        </row>
        <row r="20">
          <cell r="A20">
            <v>16</v>
          </cell>
          <cell r="F20">
            <v>0</v>
          </cell>
          <cell r="G20">
            <v>0</v>
          </cell>
          <cell r="K20">
            <v>77.6</v>
          </cell>
          <cell r="L20">
            <v>4.231</v>
          </cell>
          <cell r="M20">
            <v>1.88</v>
          </cell>
          <cell r="N20">
            <v>0</v>
          </cell>
        </row>
        <row r="21">
          <cell r="A21">
            <v>17</v>
          </cell>
          <cell r="F21">
            <v>0</v>
          </cell>
          <cell r="G21">
            <v>0</v>
          </cell>
          <cell r="K21">
            <v>102.8</v>
          </cell>
          <cell r="L21">
            <v>0.089</v>
          </cell>
          <cell r="M21">
            <v>38.14</v>
          </cell>
          <cell r="N21">
            <v>3.436</v>
          </cell>
        </row>
        <row r="22">
          <cell r="A22">
            <v>17</v>
          </cell>
          <cell r="F22">
            <v>0</v>
          </cell>
          <cell r="G22">
            <v>0</v>
          </cell>
          <cell r="K22">
            <v>152.9</v>
          </cell>
          <cell r="L22">
            <v>7.839</v>
          </cell>
          <cell r="M22">
            <v>2.48</v>
          </cell>
          <cell r="N22">
            <v>0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74.7</v>
          </cell>
          <cell r="L23">
            <v>4.615</v>
          </cell>
          <cell r="M23">
            <v>17.159</v>
          </cell>
          <cell r="N23">
            <v>7.095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91.2</v>
          </cell>
          <cell r="L24">
            <v>6.531</v>
          </cell>
          <cell r="M24">
            <v>1.764</v>
          </cell>
          <cell r="N24">
            <v>0</v>
          </cell>
        </row>
        <row r="25">
          <cell r="A25">
            <v>20</v>
          </cell>
          <cell r="F25">
            <v>0</v>
          </cell>
          <cell r="G25">
            <v>0</v>
          </cell>
          <cell r="K25">
            <v>89.4</v>
          </cell>
          <cell r="L25">
            <v>2.839</v>
          </cell>
          <cell r="M25">
            <v>11.705</v>
          </cell>
          <cell r="N25">
            <v>164.3</v>
          </cell>
        </row>
        <row r="26">
          <cell r="A26">
            <v>16</v>
          </cell>
          <cell r="F26">
            <v>0</v>
          </cell>
          <cell r="G26">
            <v>0</v>
          </cell>
          <cell r="K26">
            <v>96.1</v>
          </cell>
          <cell r="L26">
            <v>1.786</v>
          </cell>
          <cell r="M26">
            <v>7.46</v>
          </cell>
          <cell r="N26">
            <v>0</v>
          </cell>
        </row>
        <row r="27">
          <cell r="A27">
            <v>17</v>
          </cell>
          <cell r="F27">
            <v>0</v>
          </cell>
          <cell r="G27">
            <v>0</v>
          </cell>
          <cell r="K27">
            <v>92.2</v>
          </cell>
          <cell r="L27">
            <v>0.473</v>
          </cell>
          <cell r="M27">
            <v>3.641</v>
          </cell>
          <cell r="N27">
            <v>0</v>
          </cell>
        </row>
        <row r="28">
          <cell r="A28">
            <v>17</v>
          </cell>
          <cell r="F28">
            <v>0</v>
          </cell>
          <cell r="G28">
            <v>0</v>
          </cell>
          <cell r="K28">
            <v>99.6</v>
          </cell>
          <cell r="L28">
            <v>4.341</v>
          </cell>
          <cell r="M28">
            <v>7.148000000000001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67.3</v>
          </cell>
          <cell r="L29">
            <v>2.284</v>
          </cell>
          <cell r="M29">
            <v>1.361</v>
          </cell>
          <cell r="N29">
            <v>0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110.2</v>
          </cell>
          <cell r="L30">
            <v>12.183</v>
          </cell>
          <cell r="M30">
            <v>4.619</v>
          </cell>
          <cell r="N30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-Jun-06"/>
      <sheetName val="6-Jun-05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58.1</v>
          </cell>
          <cell r="L13">
            <v>2.429</v>
          </cell>
          <cell r="M13">
            <v>21.333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42.1</v>
          </cell>
          <cell r="L14">
            <v>5.357</v>
          </cell>
          <cell r="M14">
            <v>21.537</v>
          </cell>
          <cell r="N14">
            <v>2.401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63.1</v>
          </cell>
          <cell r="L15">
            <v>9.474</v>
          </cell>
          <cell r="M15">
            <v>10.98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40.2</v>
          </cell>
          <cell r="L16">
            <v>4.522</v>
          </cell>
          <cell r="M16">
            <v>14.238000000000001</v>
          </cell>
          <cell r="N16">
            <v>4.816</v>
          </cell>
        </row>
        <row r="17">
          <cell r="A17">
            <v>13</v>
          </cell>
          <cell r="F17">
            <v>1</v>
          </cell>
          <cell r="G17">
            <v>0</v>
          </cell>
          <cell r="K17">
            <v>52.8</v>
          </cell>
          <cell r="L17">
            <v>8.257</v>
          </cell>
          <cell r="M17">
            <v>27.317999999999998</v>
          </cell>
          <cell r="N17">
            <v>4.408</v>
          </cell>
        </row>
        <row r="18">
          <cell r="A18">
            <v>11</v>
          </cell>
          <cell r="F18">
            <v>0</v>
          </cell>
          <cell r="G18">
            <v>0</v>
          </cell>
          <cell r="K18">
            <v>46.9</v>
          </cell>
          <cell r="L18">
            <v>8.451</v>
          </cell>
          <cell r="M18">
            <v>5.222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84.6</v>
          </cell>
          <cell r="L19">
            <v>12.774</v>
          </cell>
          <cell r="M19">
            <v>3.907</v>
          </cell>
          <cell r="N19">
            <v>0</v>
          </cell>
        </row>
        <row r="20">
          <cell r="A20">
            <v>12</v>
          </cell>
          <cell r="F20">
            <v>0</v>
          </cell>
          <cell r="G20">
            <v>0</v>
          </cell>
          <cell r="K20">
            <v>35.4</v>
          </cell>
          <cell r="L20">
            <v>1.724</v>
          </cell>
          <cell r="M20">
            <v>1.751</v>
          </cell>
          <cell r="N20">
            <v>0</v>
          </cell>
        </row>
        <row r="21">
          <cell r="A21">
            <v>11</v>
          </cell>
          <cell r="F21">
            <v>0</v>
          </cell>
          <cell r="G21">
            <v>0</v>
          </cell>
          <cell r="K21">
            <v>45.6</v>
          </cell>
          <cell r="L21">
            <v>2.11</v>
          </cell>
          <cell r="M21">
            <v>16.18</v>
          </cell>
          <cell r="N21">
            <v>0</v>
          </cell>
        </row>
        <row r="22">
          <cell r="A22">
            <v>11</v>
          </cell>
          <cell r="F22">
            <v>0</v>
          </cell>
          <cell r="G22">
            <v>0</v>
          </cell>
          <cell r="K22">
            <v>87.6</v>
          </cell>
          <cell r="L22">
            <v>10.762</v>
          </cell>
          <cell r="M22">
            <v>3.1590000000000003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69.2</v>
          </cell>
          <cell r="L23">
            <v>2.721</v>
          </cell>
          <cell r="M23">
            <v>51.506</v>
          </cell>
          <cell r="N23">
            <v>0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80.2</v>
          </cell>
          <cell r="L24">
            <v>4.305</v>
          </cell>
          <cell r="M24">
            <v>20.941</v>
          </cell>
          <cell r="N24">
            <v>0</v>
          </cell>
        </row>
        <row r="25">
          <cell r="A25">
            <v>8</v>
          </cell>
          <cell r="F25">
            <v>0</v>
          </cell>
          <cell r="G25">
            <v>0</v>
          </cell>
          <cell r="K25">
            <v>64.9</v>
          </cell>
          <cell r="L25">
            <v>6.103</v>
          </cell>
          <cell r="M25">
            <v>9.725000000000001</v>
          </cell>
          <cell r="N25">
            <v>61.6</v>
          </cell>
        </row>
        <row r="26">
          <cell r="A26">
            <v>12</v>
          </cell>
          <cell r="F26">
            <v>0</v>
          </cell>
          <cell r="G26">
            <v>0</v>
          </cell>
          <cell r="K26">
            <v>38.2</v>
          </cell>
          <cell r="L26">
            <v>1.394</v>
          </cell>
          <cell r="M26">
            <v>3.7110000000000003</v>
          </cell>
          <cell r="N26">
            <v>0</v>
          </cell>
        </row>
        <row r="27">
          <cell r="A27">
            <v>11</v>
          </cell>
          <cell r="F27">
            <v>1</v>
          </cell>
          <cell r="G27">
            <v>0</v>
          </cell>
          <cell r="K27">
            <v>57.7</v>
          </cell>
          <cell r="L27">
            <v>2.692</v>
          </cell>
          <cell r="M27">
            <v>1.856</v>
          </cell>
          <cell r="N27">
            <v>0</v>
          </cell>
        </row>
        <row r="28">
          <cell r="A28">
            <v>11</v>
          </cell>
          <cell r="F28">
            <v>0</v>
          </cell>
          <cell r="G28">
            <v>0</v>
          </cell>
          <cell r="K28">
            <v>33.4</v>
          </cell>
          <cell r="L28">
            <v>1.801</v>
          </cell>
          <cell r="M28">
            <v>4.836</v>
          </cell>
          <cell r="N28">
            <v>21.181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70.9</v>
          </cell>
          <cell r="L29">
            <v>9.522</v>
          </cell>
          <cell r="M29">
            <v>5.889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74.9</v>
          </cell>
          <cell r="L30">
            <v>11.905</v>
          </cell>
          <cell r="M30">
            <v>3.8320000000000003</v>
          </cell>
          <cell r="N3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9-Jun-06"/>
      <sheetName val="20-Jun-05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32.1</v>
          </cell>
          <cell r="L13">
            <v>0.059</v>
          </cell>
          <cell r="M13">
            <v>16.355</v>
          </cell>
          <cell r="N13">
            <v>2.559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34.5</v>
          </cell>
          <cell r="L14">
            <v>4.658</v>
          </cell>
          <cell r="M14">
            <v>24.638999999999996</v>
          </cell>
          <cell r="N14">
            <v>17.8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36.9</v>
          </cell>
          <cell r="L15">
            <v>2.5</v>
          </cell>
          <cell r="M15">
            <v>11.506</v>
          </cell>
          <cell r="N15">
            <v>4.421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36.8</v>
          </cell>
          <cell r="L16">
            <v>10.978</v>
          </cell>
          <cell r="M16">
            <v>14.800999999999998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44.8</v>
          </cell>
          <cell r="L17">
            <v>2.773</v>
          </cell>
          <cell r="M17">
            <v>10.361</v>
          </cell>
          <cell r="N17">
            <v>0.281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39.4</v>
          </cell>
          <cell r="L18">
            <v>2.911</v>
          </cell>
          <cell r="M18">
            <v>9.331999999999999</v>
          </cell>
          <cell r="N18">
            <v>1.21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67.1</v>
          </cell>
          <cell r="L19">
            <v>4.117</v>
          </cell>
          <cell r="M19">
            <v>6.739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35.5</v>
          </cell>
          <cell r="L20">
            <v>0.433</v>
          </cell>
          <cell r="M20">
            <v>1.7240000000000002</v>
          </cell>
          <cell r="N20">
            <v>0</v>
          </cell>
        </row>
        <row r="21">
          <cell r="A21">
            <v>14</v>
          </cell>
          <cell r="F21">
            <v>1</v>
          </cell>
          <cell r="G21">
            <v>0</v>
          </cell>
          <cell r="K21">
            <v>31</v>
          </cell>
          <cell r="L21">
            <v>0.736</v>
          </cell>
          <cell r="M21">
            <v>7.4510000000000005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71.3</v>
          </cell>
          <cell r="L22">
            <v>14.869</v>
          </cell>
          <cell r="M22">
            <v>0.96</v>
          </cell>
          <cell r="N22">
            <v>5.727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41.9</v>
          </cell>
          <cell r="L23">
            <v>4.564</v>
          </cell>
          <cell r="M23">
            <v>18.018</v>
          </cell>
          <cell r="N23">
            <v>4.714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37.3</v>
          </cell>
          <cell r="L24">
            <v>7.853</v>
          </cell>
          <cell r="M24">
            <v>10.722000000000001</v>
          </cell>
          <cell r="N24">
            <v>0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48.9</v>
          </cell>
          <cell r="L25">
            <v>4.387</v>
          </cell>
          <cell r="M25">
            <v>22.167</v>
          </cell>
          <cell r="N25">
            <v>0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47.8</v>
          </cell>
          <cell r="L26">
            <v>1.599</v>
          </cell>
          <cell r="M26">
            <v>8.844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32.6</v>
          </cell>
          <cell r="L27">
            <v>1.757</v>
          </cell>
          <cell r="M27">
            <v>6.785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30.2</v>
          </cell>
          <cell r="L28">
            <v>18.439</v>
          </cell>
          <cell r="M28">
            <v>3.729</v>
          </cell>
          <cell r="N28">
            <v>11.422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45.4</v>
          </cell>
          <cell r="L29">
            <v>1.508</v>
          </cell>
          <cell r="M29">
            <v>5.165</v>
          </cell>
          <cell r="N29">
            <v>4.356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42.5</v>
          </cell>
          <cell r="L30">
            <v>7.923</v>
          </cell>
          <cell r="M30">
            <v>0.9239999999999999</v>
          </cell>
          <cell r="N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Oct-05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45.8</v>
          </cell>
          <cell r="L13">
            <v>2.829</v>
          </cell>
          <cell r="M13">
            <v>5.114999999999999</v>
          </cell>
          <cell r="N13">
            <v>13.139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62.3</v>
          </cell>
          <cell r="L14">
            <v>10.856</v>
          </cell>
          <cell r="M14">
            <v>5.515000000000001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62.8</v>
          </cell>
          <cell r="L15">
            <v>6.422</v>
          </cell>
          <cell r="M15">
            <v>12.164000000000001</v>
          </cell>
          <cell r="N15">
            <v>4.602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44.1</v>
          </cell>
          <cell r="L16">
            <v>1.593</v>
          </cell>
          <cell r="M16">
            <v>2.701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72.1</v>
          </cell>
          <cell r="L17">
            <v>8.327</v>
          </cell>
          <cell r="M17">
            <v>18.293000000000003</v>
          </cell>
          <cell r="N17">
            <v>0.013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53.5</v>
          </cell>
          <cell r="L18">
            <v>5.419</v>
          </cell>
          <cell r="M18">
            <v>2.475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90.6</v>
          </cell>
          <cell r="L19">
            <v>12.732</v>
          </cell>
          <cell r="M19">
            <v>21.358000000000004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69.3</v>
          </cell>
          <cell r="L20">
            <v>2.771</v>
          </cell>
          <cell r="M20">
            <v>38.041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64.7</v>
          </cell>
          <cell r="L21">
            <v>4.959</v>
          </cell>
          <cell r="M21">
            <v>4.449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72.1</v>
          </cell>
          <cell r="L22">
            <v>27.826</v>
          </cell>
          <cell r="M22">
            <v>14.189</v>
          </cell>
          <cell r="N22">
            <v>3.454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68.1</v>
          </cell>
          <cell r="L23">
            <v>5.139</v>
          </cell>
          <cell r="M23">
            <v>46.854</v>
          </cell>
          <cell r="N23">
            <v>1.986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49.9</v>
          </cell>
          <cell r="L24">
            <v>8.511</v>
          </cell>
          <cell r="M24">
            <v>4.813</v>
          </cell>
          <cell r="N24">
            <v>0</v>
          </cell>
        </row>
        <row r="25">
          <cell r="A25">
            <v>17</v>
          </cell>
          <cell r="F25">
            <v>0</v>
          </cell>
          <cell r="G25">
            <v>0</v>
          </cell>
          <cell r="K25">
            <v>64.7</v>
          </cell>
          <cell r="L25">
            <v>23.985</v>
          </cell>
          <cell r="M25">
            <v>7.123</v>
          </cell>
          <cell r="N25">
            <v>2.869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53.2</v>
          </cell>
          <cell r="L26">
            <v>9.158</v>
          </cell>
          <cell r="M26">
            <v>12.995999999999999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50.8</v>
          </cell>
          <cell r="L27">
            <v>0.669</v>
          </cell>
          <cell r="M27">
            <v>16.653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54.7</v>
          </cell>
          <cell r="L28">
            <v>12.597</v>
          </cell>
          <cell r="M28">
            <v>4.058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42</v>
          </cell>
          <cell r="L29">
            <v>4.668</v>
          </cell>
          <cell r="M29">
            <v>5.829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70.2</v>
          </cell>
          <cell r="L30">
            <v>4.007</v>
          </cell>
          <cell r="M30">
            <v>4.729</v>
          </cell>
          <cell r="N30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4-Jul-06"/>
      <sheetName val="4-Jul-05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42.5</v>
          </cell>
          <cell r="L13">
            <v>12.601</v>
          </cell>
          <cell r="M13">
            <v>50.373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38.9</v>
          </cell>
          <cell r="L14">
            <v>5.033</v>
          </cell>
          <cell r="M14">
            <v>11.18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36.2</v>
          </cell>
          <cell r="L15">
            <v>23.551</v>
          </cell>
          <cell r="M15">
            <v>10.493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41.4</v>
          </cell>
          <cell r="L16">
            <v>7.63</v>
          </cell>
          <cell r="M16">
            <v>20.981</v>
          </cell>
          <cell r="N16">
            <v>2.142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37.6</v>
          </cell>
          <cell r="L17">
            <v>4.152</v>
          </cell>
          <cell r="M17">
            <v>21.558999999999997</v>
          </cell>
          <cell r="N17">
            <v>3.166</v>
          </cell>
        </row>
        <row r="18">
          <cell r="A18">
            <v>17</v>
          </cell>
          <cell r="F18">
            <v>0</v>
          </cell>
          <cell r="G18">
            <v>0</v>
          </cell>
          <cell r="K18">
            <v>45.5</v>
          </cell>
          <cell r="L18">
            <v>16.21</v>
          </cell>
          <cell r="M18">
            <v>41.558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74.5</v>
          </cell>
          <cell r="L19">
            <v>3.54</v>
          </cell>
          <cell r="M19">
            <v>8.297999999999998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59.2</v>
          </cell>
          <cell r="L20">
            <v>5.817</v>
          </cell>
          <cell r="M20">
            <v>2.322</v>
          </cell>
          <cell r="N20">
            <v>0</v>
          </cell>
        </row>
        <row r="21">
          <cell r="A21">
            <v>17</v>
          </cell>
          <cell r="F21">
            <v>0</v>
          </cell>
          <cell r="G21">
            <v>0</v>
          </cell>
          <cell r="K21">
            <v>61.8</v>
          </cell>
          <cell r="L21">
            <v>1.802</v>
          </cell>
          <cell r="M21">
            <v>11.525</v>
          </cell>
          <cell r="N21">
            <v>0</v>
          </cell>
        </row>
        <row r="22">
          <cell r="A22">
            <v>17</v>
          </cell>
          <cell r="F22">
            <v>0</v>
          </cell>
          <cell r="G22">
            <v>0</v>
          </cell>
          <cell r="K22">
            <v>81.4</v>
          </cell>
          <cell r="L22">
            <v>32.513</v>
          </cell>
          <cell r="M22">
            <v>5.525</v>
          </cell>
          <cell r="N22">
            <v>3.751</v>
          </cell>
        </row>
        <row r="23">
          <cell r="A23">
            <v>17</v>
          </cell>
          <cell r="F23">
            <v>0</v>
          </cell>
          <cell r="G23">
            <v>0</v>
          </cell>
          <cell r="K23">
            <v>73.6</v>
          </cell>
          <cell r="L23">
            <v>13.099</v>
          </cell>
          <cell r="M23">
            <v>9.43</v>
          </cell>
          <cell r="N23">
            <v>4.551</v>
          </cell>
        </row>
        <row r="24">
          <cell r="A24">
            <v>17</v>
          </cell>
          <cell r="F24">
            <v>0</v>
          </cell>
          <cell r="G24">
            <v>0</v>
          </cell>
          <cell r="K24">
            <v>67.2</v>
          </cell>
          <cell r="L24">
            <v>19.726</v>
          </cell>
          <cell r="M24">
            <v>9.485</v>
          </cell>
          <cell r="N24">
            <v>82.4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69.3</v>
          </cell>
          <cell r="L25">
            <v>9.332</v>
          </cell>
          <cell r="M25">
            <v>38.882000000000005</v>
          </cell>
          <cell r="N25">
            <v>0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49.5</v>
          </cell>
          <cell r="L26">
            <v>10.052</v>
          </cell>
          <cell r="M26">
            <v>8.449</v>
          </cell>
          <cell r="N26">
            <v>12.232</v>
          </cell>
        </row>
        <row r="27">
          <cell r="A27">
            <v>17</v>
          </cell>
          <cell r="F27">
            <v>0</v>
          </cell>
          <cell r="G27">
            <v>0</v>
          </cell>
          <cell r="K27">
            <v>66.5</v>
          </cell>
          <cell r="L27">
            <v>5.365</v>
          </cell>
          <cell r="M27">
            <v>6.349</v>
          </cell>
          <cell r="N27">
            <v>0</v>
          </cell>
        </row>
        <row r="28">
          <cell r="A28">
            <v>17</v>
          </cell>
          <cell r="F28">
            <v>0</v>
          </cell>
          <cell r="G28">
            <v>0</v>
          </cell>
          <cell r="K28">
            <v>44.2</v>
          </cell>
          <cell r="L28">
            <v>10.396</v>
          </cell>
          <cell r="M28">
            <v>4.724</v>
          </cell>
          <cell r="N28">
            <v>26.251</v>
          </cell>
        </row>
        <row r="29">
          <cell r="A29">
            <v>17</v>
          </cell>
          <cell r="F29">
            <v>1</v>
          </cell>
          <cell r="G29">
            <v>0</v>
          </cell>
          <cell r="K29">
            <v>41.3</v>
          </cell>
          <cell r="L29">
            <v>10.401</v>
          </cell>
          <cell r="M29">
            <v>7.032</v>
          </cell>
          <cell r="N29">
            <v>0</v>
          </cell>
        </row>
        <row r="30">
          <cell r="A30">
            <v>17</v>
          </cell>
          <cell r="F30">
            <v>0</v>
          </cell>
          <cell r="G30">
            <v>0</v>
          </cell>
          <cell r="K30">
            <v>74.9</v>
          </cell>
          <cell r="L30">
            <v>31.962</v>
          </cell>
          <cell r="M30">
            <v>8.975999999999999</v>
          </cell>
          <cell r="N3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7-Jul-06"/>
      <sheetName val="18-Jul-05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39.1</v>
          </cell>
          <cell r="L13">
            <v>0.887</v>
          </cell>
          <cell r="M13">
            <v>19.104</v>
          </cell>
          <cell r="N13">
            <v>11.66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39.2</v>
          </cell>
          <cell r="L14">
            <v>6.361</v>
          </cell>
          <cell r="M14">
            <v>10.187</v>
          </cell>
          <cell r="N14">
            <v>6.559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47.7</v>
          </cell>
          <cell r="L15">
            <v>4.682</v>
          </cell>
          <cell r="M15">
            <v>8.642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27.7</v>
          </cell>
          <cell r="L16">
            <v>1.522</v>
          </cell>
          <cell r="M16">
            <v>24.825000000000003</v>
          </cell>
          <cell r="N16">
            <v>44.4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42.8</v>
          </cell>
          <cell r="L17">
            <v>4.346</v>
          </cell>
          <cell r="M17">
            <v>17.551</v>
          </cell>
          <cell r="N17">
            <v>0</v>
          </cell>
        </row>
        <row r="18">
          <cell r="A18">
            <v>11</v>
          </cell>
          <cell r="F18">
            <v>0</v>
          </cell>
          <cell r="G18">
            <v>0</v>
          </cell>
          <cell r="K18">
            <v>33.8</v>
          </cell>
          <cell r="L18">
            <v>0.812</v>
          </cell>
          <cell r="M18">
            <v>59.123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60.5</v>
          </cell>
          <cell r="L19">
            <v>13.921</v>
          </cell>
          <cell r="M19">
            <v>5.005</v>
          </cell>
          <cell r="N19">
            <v>1.491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36.9</v>
          </cell>
          <cell r="L20">
            <v>0.448</v>
          </cell>
          <cell r="M20">
            <v>3.376</v>
          </cell>
          <cell r="N20">
            <v>0</v>
          </cell>
        </row>
        <row r="21">
          <cell r="A21">
            <v>12</v>
          </cell>
          <cell r="F21">
            <v>0</v>
          </cell>
          <cell r="G21">
            <v>0</v>
          </cell>
          <cell r="K21">
            <v>40.4</v>
          </cell>
          <cell r="L21">
            <v>0.654</v>
          </cell>
          <cell r="M21">
            <v>7.0089999999999995</v>
          </cell>
          <cell r="N21">
            <v>0</v>
          </cell>
        </row>
        <row r="22">
          <cell r="A22">
            <v>11</v>
          </cell>
          <cell r="F22">
            <v>0</v>
          </cell>
          <cell r="G22">
            <v>0</v>
          </cell>
          <cell r="K22">
            <v>48.5</v>
          </cell>
          <cell r="L22">
            <v>11.425</v>
          </cell>
          <cell r="M22">
            <v>4.716</v>
          </cell>
          <cell r="N22">
            <v>0</v>
          </cell>
        </row>
        <row r="23">
          <cell r="A23">
            <v>11</v>
          </cell>
          <cell r="F23">
            <v>0</v>
          </cell>
          <cell r="G23">
            <v>0</v>
          </cell>
          <cell r="K23">
            <v>43.1</v>
          </cell>
          <cell r="L23">
            <v>0.404</v>
          </cell>
          <cell r="M23">
            <v>21.621000000000002</v>
          </cell>
          <cell r="N23">
            <v>5.362</v>
          </cell>
        </row>
        <row r="24">
          <cell r="A24">
            <v>11</v>
          </cell>
          <cell r="F24">
            <v>0</v>
          </cell>
          <cell r="G24">
            <v>0</v>
          </cell>
          <cell r="K24">
            <v>33.6</v>
          </cell>
          <cell r="L24">
            <v>18.534</v>
          </cell>
          <cell r="M24">
            <v>3.374</v>
          </cell>
          <cell r="N24">
            <v>3.963</v>
          </cell>
        </row>
        <row r="25">
          <cell r="A25">
            <v>17</v>
          </cell>
          <cell r="F25">
            <v>0</v>
          </cell>
          <cell r="G25">
            <v>0</v>
          </cell>
          <cell r="K25">
            <v>73.3</v>
          </cell>
          <cell r="L25">
            <v>1.047</v>
          </cell>
          <cell r="M25">
            <v>11.908999999999999</v>
          </cell>
          <cell r="N25">
            <v>66.1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44.1</v>
          </cell>
          <cell r="L26">
            <v>8.432</v>
          </cell>
          <cell r="M26">
            <v>8.045</v>
          </cell>
          <cell r="N26">
            <v>0</v>
          </cell>
        </row>
        <row r="27">
          <cell r="A27">
            <v>12</v>
          </cell>
          <cell r="F27">
            <v>0</v>
          </cell>
          <cell r="G27">
            <v>0</v>
          </cell>
          <cell r="K27">
            <v>43.5</v>
          </cell>
          <cell r="L27">
            <v>2.66</v>
          </cell>
          <cell r="M27">
            <v>3.8040000000000003</v>
          </cell>
          <cell r="N27">
            <v>0.502</v>
          </cell>
        </row>
        <row r="28">
          <cell r="A28">
            <v>12</v>
          </cell>
          <cell r="F28">
            <v>0</v>
          </cell>
          <cell r="G28">
            <v>0</v>
          </cell>
          <cell r="K28">
            <v>27.2</v>
          </cell>
          <cell r="L28">
            <v>0.431</v>
          </cell>
          <cell r="M28">
            <v>3.5330000000000004</v>
          </cell>
          <cell r="N28">
            <v>0</v>
          </cell>
        </row>
        <row r="29">
          <cell r="A29">
            <v>11</v>
          </cell>
          <cell r="F29">
            <v>0</v>
          </cell>
          <cell r="G29">
            <v>0</v>
          </cell>
          <cell r="K29">
            <v>27.2</v>
          </cell>
          <cell r="L29">
            <v>1.005</v>
          </cell>
          <cell r="M29">
            <v>5.76</v>
          </cell>
          <cell r="N29">
            <v>0</v>
          </cell>
        </row>
        <row r="30">
          <cell r="A30">
            <v>11</v>
          </cell>
          <cell r="F30">
            <v>0</v>
          </cell>
          <cell r="G30">
            <v>0</v>
          </cell>
          <cell r="K30">
            <v>37.6</v>
          </cell>
          <cell r="L30">
            <v>2.39</v>
          </cell>
          <cell r="M30">
            <v>2.7260000000000004</v>
          </cell>
          <cell r="N3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-Aug-06"/>
      <sheetName val="1-Aug-05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15.9</v>
          </cell>
          <cell r="L13">
            <v>3.703</v>
          </cell>
          <cell r="M13">
            <v>18.039</v>
          </cell>
          <cell r="N13">
            <v>1.175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22.2</v>
          </cell>
          <cell r="L14">
            <v>4.951</v>
          </cell>
          <cell r="M14">
            <v>5.696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34.4</v>
          </cell>
          <cell r="L15">
            <v>6.554</v>
          </cell>
          <cell r="M15">
            <v>30.412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17.4</v>
          </cell>
          <cell r="L16">
            <v>2.541</v>
          </cell>
          <cell r="M16">
            <v>15.234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30.3</v>
          </cell>
          <cell r="L17">
            <v>3.341</v>
          </cell>
          <cell r="M17">
            <v>10.666</v>
          </cell>
          <cell r="N17">
            <v>0.628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30.4</v>
          </cell>
          <cell r="L18">
            <v>2.048</v>
          </cell>
          <cell r="M18">
            <v>29.339000000000002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38.1</v>
          </cell>
          <cell r="L19">
            <v>6.537</v>
          </cell>
          <cell r="M19">
            <v>4.7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58.2</v>
          </cell>
          <cell r="L20">
            <v>4.651</v>
          </cell>
          <cell r="M20">
            <v>8.314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38.7</v>
          </cell>
          <cell r="L21">
            <v>4.64</v>
          </cell>
          <cell r="M21">
            <v>7.545</v>
          </cell>
          <cell r="N21">
            <v>1.241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43.4</v>
          </cell>
          <cell r="L22">
            <v>23.261</v>
          </cell>
          <cell r="M22">
            <v>7.18</v>
          </cell>
          <cell r="N22">
            <v>2.863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41.1</v>
          </cell>
          <cell r="L23">
            <v>14.836</v>
          </cell>
          <cell r="M23">
            <v>15.592</v>
          </cell>
          <cell r="N23">
            <v>32.8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27.1</v>
          </cell>
          <cell r="L24">
            <v>10.716</v>
          </cell>
          <cell r="M24">
            <v>8.46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44.7</v>
          </cell>
          <cell r="L25">
            <v>9.62</v>
          </cell>
          <cell r="M25">
            <v>20.985</v>
          </cell>
          <cell r="N25">
            <v>52.2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44</v>
          </cell>
          <cell r="L26">
            <v>7.362</v>
          </cell>
          <cell r="M26">
            <v>19.823999999999998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37.9</v>
          </cell>
          <cell r="L27">
            <v>7.596</v>
          </cell>
          <cell r="M27">
            <v>6.735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25.9</v>
          </cell>
          <cell r="L28">
            <v>2.488</v>
          </cell>
          <cell r="M28">
            <v>4.026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28.5</v>
          </cell>
          <cell r="L29">
            <v>1.901</v>
          </cell>
          <cell r="M29">
            <v>8.612</v>
          </cell>
          <cell r="N29">
            <v>5.862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38.2</v>
          </cell>
          <cell r="L30">
            <v>19.561</v>
          </cell>
          <cell r="M30">
            <v>4.831</v>
          </cell>
          <cell r="N30">
            <v>1.388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4-Aug-06"/>
      <sheetName val="16-Aug-05"/>
    </sheetNames>
    <sheetDataSet>
      <sheetData sheetId="0">
        <row r="13">
          <cell r="A13">
            <v>11</v>
          </cell>
          <cell r="F13">
            <v>0</v>
          </cell>
          <cell r="G13">
            <v>0</v>
          </cell>
          <cell r="K13">
            <v>37.4</v>
          </cell>
          <cell r="L13">
            <v>3.094</v>
          </cell>
          <cell r="M13">
            <v>12.431</v>
          </cell>
          <cell r="N13">
            <v>2.211</v>
          </cell>
        </row>
        <row r="14">
          <cell r="A14">
            <v>11</v>
          </cell>
          <cell r="F14">
            <v>1</v>
          </cell>
          <cell r="G14">
            <v>0</v>
          </cell>
          <cell r="K14">
            <v>19.7</v>
          </cell>
          <cell r="L14">
            <v>5.204</v>
          </cell>
          <cell r="M14">
            <v>2.967</v>
          </cell>
          <cell r="N14">
            <v>0</v>
          </cell>
        </row>
        <row r="15">
          <cell r="A15">
            <v>11</v>
          </cell>
          <cell r="F15">
            <v>0</v>
          </cell>
          <cell r="G15">
            <v>0</v>
          </cell>
          <cell r="K15">
            <v>35.1</v>
          </cell>
          <cell r="L15">
            <v>7.001</v>
          </cell>
          <cell r="M15">
            <v>16.339</v>
          </cell>
          <cell r="N15">
            <v>0</v>
          </cell>
        </row>
        <row r="16">
          <cell r="A16">
            <v>11</v>
          </cell>
          <cell r="F16">
            <v>0</v>
          </cell>
          <cell r="G16">
            <v>0</v>
          </cell>
          <cell r="K16">
            <v>16.2</v>
          </cell>
          <cell r="L16">
            <v>1.276</v>
          </cell>
          <cell r="M16">
            <v>36.32899999999999</v>
          </cell>
          <cell r="N16">
            <v>0</v>
          </cell>
        </row>
        <row r="17">
          <cell r="A17">
            <v>11</v>
          </cell>
          <cell r="F17">
            <v>0</v>
          </cell>
          <cell r="G17">
            <v>0</v>
          </cell>
          <cell r="K17">
            <v>35.6</v>
          </cell>
          <cell r="L17">
            <v>9.85</v>
          </cell>
          <cell r="M17">
            <v>5.163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36.2</v>
          </cell>
          <cell r="L18">
            <v>1.211</v>
          </cell>
          <cell r="M18">
            <v>10.526</v>
          </cell>
          <cell r="N18">
            <v>29.831</v>
          </cell>
        </row>
        <row r="19">
          <cell r="A19">
            <v>11</v>
          </cell>
          <cell r="F19">
            <v>0</v>
          </cell>
          <cell r="G19">
            <v>0</v>
          </cell>
          <cell r="K19">
            <v>52.1</v>
          </cell>
          <cell r="L19">
            <v>11.256</v>
          </cell>
          <cell r="M19">
            <v>4.3149999999999995</v>
          </cell>
          <cell r="N19">
            <v>0</v>
          </cell>
        </row>
        <row r="20">
          <cell r="A20">
            <v>12</v>
          </cell>
          <cell r="F20">
            <v>0</v>
          </cell>
          <cell r="G20">
            <v>0</v>
          </cell>
          <cell r="K20">
            <v>30.9</v>
          </cell>
          <cell r="L20">
            <v>1.671</v>
          </cell>
          <cell r="M20">
            <v>3.561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52</v>
          </cell>
          <cell r="L21">
            <v>2.137</v>
          </cell>
          <cell r="M21">
            <v>6.496</v>
          </cell>
          <cell r="N21">
            <v>7.481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69.5</v>
          </cell>
          <cell r="L22">
            <v>23.481</v>
          </cell>
          <cell r="M22">
            <v>3.984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38.5</v>
          </cell>
          <cell r="L23">
            <v>7.352</v>
          </cell>
          <cell r="M23">
            <v>8.393</v>
          </cell>
          <cell r="N23">
            <v>7.521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33.1</v>
          </cell>
          <cell r="L24">
            <v>4.225</v>
          </cell>
          <cell r="M24">
            <v>7.335</v>
          </cell>
          <cell r="N24">
            <v>7.848</v>
          </cell>
        </row>
        <row r="25">
          <cell r="A25">
            <v>11</v>
          </cell>
          <cell r="F25">
            <v>0</v>
          </cell>
          <cell r="G25">
            <v>0</v>
          </cell>
          <cell r="K25">
            <v>38.6</v>
          </cell>
          <cell r="L25">
            <v>3.94</v>
          </cell>
          <cell r="M25">
            <v>51.55</v>
          </cell>
          <cell r="N25">
            <v>12.036</v>
          </cell>
        </row>
        <row r="26">
          <cell r="A26">
            <v>12</v>
          </cell>
          <cell r="F26">
            <v>0</v>
          </cell>
          <cell r="G26">
            <v>0</v>
          </cell>
          <cell r="K26">
            <v>13.8</v>
          </cell>
          <cell r="L26">
            <v>5.131</v>
          </cell>
          <cell r="M26">
            <v>5.119</v>
          </cell>
          <cell r="N26">
            <v>0.731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40.8</v>
          </cell>
          <cell r="L27">
            <v>5.539</v>
          </cell>
          <cell r="M27">
            <v>4.317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28.4</v>
          </cell>
          <cell r="L28">
            <v>10.828</v>
          </cell>
          <cell r="M28">
            <v>4.131</v>
          </cell>
          <cell r="N28">
            <v>25.805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40.4</v>
          </cell>
          <cell r="L29">
            <v>1.909</v>
          </cell>
          <cell r="M29">
            <v>7.314</v>
          </cell>
          <cell r="N29">
            <v>25.668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60.5</v>
          </cell>
          <cell r="L30">
            <v>2.158</v>
          </cell>
          <cell r="M30">
            <v>5.1370000000000005</v>
          </cell>
          <cell r="N3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8-Aug-06"/>
      <sheetName val="29-Aug-05 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36.2</v>
          </cell>
          <cell r="L13">
            <v>2.264</v>
          </cell>
          <cell r="M13">
            <v>15.771</v>
          </cell>
          <cell r="N13">
            <v>0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28.1</v>
          </cell>
          <cell r="L14">
            <v>0.769</v>
          </cell>
          <cell r="M14">
            <v>5.659</v>
          </cell>
          <cell r="N14">
            <v>5.239</v>
          </cell>
        </row>
        <row r="15">
          <cell r="A15">
            <v>16</v>
          </cell>
          <cell r="F15">
            <v>0</v>
          </cell>
          <cell r="G15">
            <v>0</v>
          </cell>
          <cell r="K15">
            <v>48.8</v>
          </cell>
          <cell r="L15">
            <v>9.861</v>
          </cell>
          <cell r="M15">
            <v>15.024000000000001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23.9</v>
          </cell>
          <cell r="L16">
            <v>3.346</v>
          </cell>
          <cell r="M16">
            <v>14.391000000000002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28.1</v>
          </cell>
          <cell r="L17">
            <v>10.417</v>
          </cell>
          <cell r="M17">
            <v>7.215999999999999</v>
          </cell>
          <cell r="N17">
            <v>29.8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41.5</v>
          </cell>
          <cell r="L18">
            <v>2.051</v>
          </cell>
          <cell r="M18">
            <v>7.9990000000000006</v>
          </cell>
          <cell r="N18">
            <v>2.269</v>
          </cell>
        </row>
        <row r="19">
          <cell r="A19">
            <v>16</v>
          </cell>
          <cell r="F19">
            <v>0</v>
          </cell>
          <cell r="G19">
            <v>0</v>
          </cell>
          <cell r="K19">
            <v>40.9</v>
          </cell>
          <cell r="L19">
            <v>15.994</v>
          </cell>
          <cell r="M19">
            <v>9.678</v>
          </cell>
          <cell r="N19">
            <v>1.653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26.9</v>
          </cell>
          <cell r="L20">
            <v>0.457</v>
          </cell>
          <cell r="M20">
            <v>2.764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33.4</v>
          </cell>
          <cell r="L21">
            <v>2.642</v>
          </cell>
          <cell r="M21">
            <v>4.617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45.8</v>
          </cell>
          <cell r="L22">
            <v>6.698</v>
          </cell>
          <cell r="M22">
            <v>1.6700000000000002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29.4</v>
          </cell>
          <cell r="L23">
            <v>1.483</v>
          </cell>
          <cell r="M23">
            <v>11.690000000000001</v>
          </cell>
          <cell r="N23">
            <v>18.446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31.4</v>
          </cell>
          <cell r="L24">
            <v>11.019</v>
          </cell>
          <cell r="M24">
            <v>5.71</v>
          </cell>
          <cell r="N24">
            <v>7.717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43.3</v>
          </cell>
          <cell r="L25">
            <v>4.685</v>
          </cell>
          <cell r="M25">
            <v>30.963</v>
          </cell>
          <cell r="N25">
            <v>3.998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25.9</v>
          </cell>
          <cell r="L26">
            <v>9.563</v>
          </cell>
          <cell r="M26">
            <v>6.611000000000001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26.6</v>
          </cell>
          <cell r="L27">
            <v>0.239</v>
          </cell>
          <cell r="M27">
            <v>3.086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40.9</v>
          </cell>
          <cell r="L28">
            <v>3.128</v>
          </cell>
          <cell r="M28">
            <v>6.151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19.5</v>
          </cell>
          <cell r="L29">
            <v>4.408</v>
          </cell>
          <cell r="M29">
            <v>6.018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31.2</v>
          </cell>
          <cell r="L30">
            <v>5.373</v>
          </cell>
          <cell r="M30">
            <v>2.567</v>
          </cell>
          <cell r="N3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1-Sep-06"/>
      <sheetName val="16-Sep-05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37.9</v>
          </cell>
          <cell r="L13">
            <v>4.631</v>
          </cell>
          <cell r="M13">
            <v>13.157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34.4</v>
          </cell>
          <cell r="L14">
            <v>2.106</v>
          </cell>
          <cell r="M14">
            <v>7.771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41.3</v>
          </cell>
          <cell r="L15">
            <v>1.032</v>
          </cell>
          <cell r="M15">
            <v>5.433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36.1</v>
          </cell>
          <cell r="L16">
            <v>0.183</v>
          </cell>
          <cell r="M16">
            <v>9.264</v>
          </cell>
          <cell r="N16">
            <v>0</v>
          </cell>
        </row>
        <row r="17">
          <cell r="A17">
            <v>15</v>
          </cell>
          <cell r="F17">
            <v>1</v>
          </cell>
          <cell r="G17">
            <v>0</v>
          </cell>
          <cell r="K17">
            <v>44.7</v>
          </cell>
          <cell r="L17">
            <v>12.442</v>
          </cell>
          <cell r="M17">
            <v>4.987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38.3</v>
          </cell>
          <cell r="L18">
            <v>1.17</v>
          </cell>
          <cell r="M18">
            <v>5.5200000000000005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44.7</v>
          </cell>
          <cell r="L19">
            <v>4.578</v>
          </cell>
          <cell r="M19">
            <v>8.931000000000001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31.1</v>
          </cell>
          <cell r="L20">
            <v>3.301</v>
          </cell>
          <cell r="M20">
            <v>3.568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38.9</v>
          </cell>
          <cell r="L21">
            <v>1.841</v>
          </cell>
          <cell r="M21">
            <v>5.796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51.3</v>
          </cell>
          <cell r="L22">
            <v>8.439</v>
          </cell>
          <cell r="M22">
            <v>1.616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35.4</v>
          </cell>
          <cell r="L23">
            <v>0.429</v>
          </cell>
          <cell r="M23">
            <v>3.2250000000000005</v>
          </cell>
          <cell r="N23">
            <v>3.962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31.2</v>
          </cell>
          <cell r="L24">
            <v>0.118</v>
          </cell>
          <cell r="M24">
            <v>2.81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39.7</v>
          </cell>
          <cell r="L25">
            <v>0.869</v>
          </cell>
          <cell r="M25">
            <v>23.189</v>
          </cell>
          <cell r="N25">
            <v>1.003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50.1</v>
          </cell>
          <cell r="L26">
            <v>9.163</v>
          </cell>
          <cell r="M26">
            <v>17.262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37.6</v>
          </cell>
          <cell r="L27">
            <v>1.575</v>
          </cell>
          <cell r="M27">
            <v>5.1739999999999995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32.5</v>
          </cell>
          <cell r="L28">
            <v>1.177</v>
          </cell>
          <cell r="M28">
            <v>9.186</v>
          </cell>
          <cell r="N28">
            <v>32.9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28.2</v>
          </cell>
          <cell r="L29">
            <v>1.755</v>
          </cell>
          <cell r="M29">
            <v>7.955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30.6</v>
          </cell>
          <cell r="L30">
            <v>0</v>
          </cell>
          <cell r="M30">
            <v>2.285</v>
          </cell>
          <cell r="N30">
            <v>3.789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5-Sep-06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34.8</v>
          </cell>
          <cell r="L13">
            <v>14.327</v>
          </cell>
          <cell r="M13">
            <v>12.203</v>
          </cell>
          <cell r="N13">
            <v>2.586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40</v>
          </cell>
          <cell r="L14">
            <v>0.528</v>
          </cell>
          <cell r="M14">
            <v>14.450999999999999</v>
          </cell>
          <cell r="N14">
            <v>9.472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67.9</v>
          </cell>
          <cell r="L15">
            <v>11.321</v>
          </cell>
          <cell r="M15">
            <v>11.326</v>
          </cell>
          <cell r="N15">
            <v>4.853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48.5</v>
          </cell>
          <cell r="L16">
            <v>3.644</v>
          </cell>
          <cell r="M16">
            <v>14.802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68.1</v>
          </cell>
          <cell r="L17">
            <v>3.661</v>
          </cell>
          <cell r="M17">
            <v>5.257</v>
          </cell>
          <cell r="N17">
            <v>1.105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63.3</v>
          </cell>
          <cell r="L18">
            <v>4.521</v>
          </cell>
          <cell r="M18">
            <v>5.561</v>
          </cell>
          <cell r="N18">
            <v>3.273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79.7</v>
          </cell>
          <cell r="L19">
            <v>41.9</v>
          </cell>
          <cell r="M19">
            <v>12.002</v>
          </cell>
          <cell r="N19">
            <v>0</v>
          </cell>
        </row>
        <row r="20">
          <cell r="A20">
            <v>16</v>
          </cell>
          <cell r="F20">
            <v>0</v>
          </cell>
          <cell r="G20">
            <v>0</v>
          </cell>
          <cell r="K20">
            <v>65.6</v>
          </cell>
          <cell r="L20">
            <v>8.16</v>
          </cell>
          <cell r="M20">
            <v>7.875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75.9</v>
          </cell>
          <cell r="L21">
            <v>9.243</v>
          </cell>
          <cell r="M21">
            <v>9.551</v>
          </cell>
          <cell r="N21">
            <v>0</v>
          </cell>
        </row>
        <row r="22">
          <cell r="A22">
            <v>14</v>
          </cell>
          <cell r="F22">
            <v>1</v>
          </cell>
          <cell r="G22">
            <v>0</v>
          </cell>
          <cell r="K22">
            <v>71.7</v>
          </cell>
          <cell r="L22">
            <v>28.852</v>
          </cell>
          <cell r="M22">
            <v>15.01</v>
          </cell>
          <cell r="N22">
            <v>0.551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45.6</v>
          </cell>
          <cell r="L23">
            <v>9.066</v>
          </cell>
          <cell r="M23">
            <v>13.452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49.3</v>
          </cell>
          <cell r="L24">
            <v>6.008</v>
          </cell>
          <cell r="M24">
            <v>6.573</v>
          </cell>
          <cell r="N24">
            <v>0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86.3</v>
          </cell>
          <cell r="L25">
            <v>7.186</v>
          </cell>
          <cell r="M25">
            <v>28.041000000000004</v>
          </cell>
          <cell r="N25">
            <v>33.2</v>
          </cell>
        </row>
        <row r="26">
          <cell r="A26">
            <v>16</v>
          </cell>
          <cell r="F26">
            <v>0</v>
          </cell>
          <cell r="G26">
            <v>0</v>
          </cell>
          <cell r="K26">
            <v>54.3</v>
          </cell>
          <cell r="L26">
            <v>11.989</v>
          </cell>
          <cell r="M26">
            <v>20.034</v>
          </cell>
          <cell r="N26">
            <v>3.066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63.9</v>
          </cell>
          <cell r="L27">
            <v>5.291</v>
          </cell>
          <cell r="M27">
            <v>18.793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43.2</v>
          </cell>
          <cell r="L28">
            <v>8.928</v>
          </cell>
          <cell r="M28">
            <v>10.125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45.7</v>
          </cell>
          <cell r="L29">
            <v>21.76</v>
          </cell>
          <cell r="M29">
            <v>5.502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58.5</v>
          </cell>
          <cell r="L30">
            <v>11.543</v>
          </cell>
          <cell r="M30">
            <v>10.186</v>
          </cell>
          <cell r="N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-Nov-05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33.4</v>
          </cell>
          <cell r="L13">
            <v>1.586</v>
          </cell>
          <cell r="M13">
            <v>3.699</v>
          </cell>
          <cell r="N13">
            <v>0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45.8</v>
          </cell>
          <cell r="L14">
            <v>6.675</v>
          </cell>
          <cell r="M14">
            <v>130.624</v>
          </cell>
          <cell r="N14">
            <v>2.64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36.6</v>
          </cell>
          <cell r="L15">
            <v>1.072</v>
          </cell>
          <cell r="M15">
            <v>17.876</v>
          </cell>
          <cell r="N15">
            <v>0.66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35.4</v>
          </cell>
          <cell r="L16">
            <v>2.396</v>
          </cell>
          <cell r="M16">
            <v>8.126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48.1</v>
          </cell>
          <cell r="L17">
            <v>2.282</v>
          </cell>
          <cell r="M17">
            <v>5.5809999999999995</v>
          </cell>
          <cell r="N17">
            <v>0</v>
          </cell>
        </row>
        <row r="18">
          <cell r="A18">
            <v>17</v>
          </cell>
          <cell r="F18">
            <v>0</v>
          </cell>
          <cell r="G18">
            <v>0</v>
          </cell>
          <cell r="K18">
            <v>56.2</v>
          </cell>
          <cell r="L18">
            <v>3.883</v>
          </cell>
          <cell r="M18">
            <v>2.373</v>
          </cell>
          <cell r="N18">
            <v>0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53.8</v>
          </cell>
          <cell r="L19">
            <v>11.061</v>
          </cell>
          <cell r="M19">
            <v>14.543</v>
          </cell>
          <cell r="N19">
            <v>0</v>
          </cell>
        </row>
        <row r="20">
          <cell r="A20">
            <v>12</v>
          </cell>
          <cell r="F20">
            <v>0</v>
          </cell>
          <cell r="G20">
            <v>0</v>
          </cell>
          <cell r="K20">
            <v>49.2</v>
          </cell>
          <cell r="L20">
            <v>0.827</v>
          </cell>
          <cell r="M20">
            <v>15.707</v>
          </cell>
          <cell r="N20">
            <v>0</v>
          </cell>
        </row>
        <row r="21">
          <cell r="A21">
            <v>17</v>
          </cell>
          <cell r="F21">
            <v>0</v>
          </cell>
          <cell r="G21">
            <v>0</v>
          </cell>
          <cell r="K21">
            <v>69.8</v>
          </cell>
          <cell r="L21">
            <v>2.831</v>
          </cell>
          <cell r="M21">
            <v>5.618</v>
          </cell>
          <cell r="N21">
            <v>0</v>
          </cell>
        </row>
        <row r="22">
          <cell r="A22">
            <v>17</v>
          </cell>
          <cell r="F22">
            <v>0</v>
          </cell>
          <cell r="G22">
            <v>0</v>
          </cell>
          <cell r="K22">
            <v>94.9</v>
          </cell>
          <cell r="L22">
            <v>17.755</v>
          </cell>
          <cell r="M22">
            <v>3.459</v>
          </cell>
          <cell r="N22">
            <v>0</v>
          </cell>
        </row>
        <row r="23">
          <cell r="A23">
            <v>17</v>
          </cell>
          <cell r="F23">
            <v>0</v>
          </cell>
          <cell r="G23">
            <v>0</v>
          </cell>
          <cell r="K23">
            <v>87.3</v>
          </cell>
          <cell r="L23">
            <v>45.2</v>
          </cell>
          <cell r="M23">
            <v>11.694</v>
          </cell>
          <cell r="N23">
            <v>10.222</v>
          </cell>
        </row>
        <row r="24">
          <cell r="A24">
            <v>17</v>
          </cell>
          <cell r="F24">
            <v>0</v>
          </cell>
          <cell r="G24">
            <v>0</v>
          </cell>
          <cell r="K24">
            <v>72.3</v>
          </cell>
          <cell r="L24">
            <v>4.232</v>
          </cell>
          <cell r="M24">
            <v>1.6059999999999999</v>
          </cell>
          <cell r="N24">
            <v>15.503</v>
          </cell>
        </row>
        <row r="25">
          <cell r="A25">
            <v>10</v>
          </cell>
          <cell r="F25">
            <v>0</v>
          </cell>
          <cell r="G25">
            <v>0</v>
          </cell>
          <cell r="K25">
            <v>28.6</v>
          </cell>
          <cell r="L25">
            <v>1.318</v>
          </cell>
          <cell r="M25">
            <v>9.345</v>
          </cell>
          <cell r="N25">
            <v>0</v>
          </cell>
        </row>
        <row r="26">
          <cell r="A26">
            <v>12</v>
          </cell>
          <cell r="F26">
            <v>0</v>
          </cell>
          <cell r="G26">
            <v>0</v>
          </cell>
          <cell r="K26">
            <v>43.2</v>
          </cell>
          <cell r="L26">
            <v>7.461</v>
          </cell>
          <cell r="M26">
            <v>5.912999999999999</v>
          </cell>
          <cell r="N26">
            <v>0</v>
          </cell>
        </row>
        <row r="27">
          <cell r="A27">
            <v>17</v>
          </cell>
          <cell r="F27">
            <v>0</v>
          </cell>
          <cell r="G27">
            <v>0</v>
          </cell>
          <cell r="K27">
            <v>70.3</v>
          </cell>
          <cell r="L27">
            <v>10.123</v>
          </cell>
          <cell r="M27">
            <v>2.7969999999999997</v>
          </cell>
          <cell r="N27">
            <v>0</v>
          </cell>
        </row>
        <row r="28">
          <cell r="A28">
            <v>17</v>
          </cell>
          <cell r="F28">
            <v>0</v>
          </cell>
          <cell r="G28">
            <v>0</v>
          </cell>
          <cell r="K28">
            <v>79.7</v>
          </cell>
          <cell r="L28">
            <v>3.624</v>
          </cell>
          <cell r="M28">
            <v>7.042</v>
          </cell>
          <cell r="N28">
            <v>0</v>
          </cell>
        </row>
        <row r="29">
          <cell r="A29">
            <v>17</v>
          </cell>
          <cell r="F29">
            <v>1</v>
          </cell>
          <cell r="G29">
            <v>0</v>
          </cell>
          <cell r="K29">
            <v>47.8</v>
          </cell>
          <cell r="L29">
            <v>8.449</v>
          </cell>
          <cell r="M29">
            <v>0.929</v>
          </cell>
          <cell r="N29">
            <v>0</v>
          </cell>
        </row>
        <row r="30">
          <cell r="A30">
            <v>17</v>
          </cell>
          <cell r="F30">
            <v>0</v>
          </cell>
          <cell r="G30">
            <v>0</v>
          </cell>
          <cell r="K30">
            <v>75.3</v>
          </cell>
          <cell r="L30">
            <v>2.63</v>
          </cell>
          <cell r="M30">
            <v>3.335</v>
          </cell>
          <cell r="N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-Nov-05"/>
    </sheetNames>
    <sheetDataSet>
      <sheetData sheetId="0">
        <row r="13">
          <cell r="A13">
            <v>15</v>
          </cell>
          <cell r="F13">
            <v>1</v>
          </cell>
          <cell r="G13">
            <v>0</v>
          </cell>
          <cell r="K13">
            <v>50.9</v>
          </cell>
          <cell r="L13">
            <v>7.55</v>
          </cell>
          <cell r="M13">
            <v>9.036</v>
          </cell>
          <cell r="N13">
            <v>0</v>
          </cell>
        </row>
        <row r="14">
          <cell r="A14">
            <v>16</v>
          </cell>
          <cell r="F14">
            <v>0</v>
          </cell>
          <cell r="G14">
            <v>0</v>
          </cell>
          <cell r="K14">
            <v>61.2</v>
          </cell>
          <cell r="L14">
            <v>2.956</v>
          </cell>
          <cell r="M14">
            <v>61.827</v>
          </cell>
          <cell r="N14">
            <v>1.385</v>
          </cell>
        </row>
        <row r="15">
          <cell r="A15">
            <v>17</v>
          </cell>
          <cell r="F15">
            <v>0</v>
          </cell>
          <cell r="G15">
            <v>0</v>
          </cell>
          <cell r="K15">
            <v>63.1</v>
          </cell>
          <cell r="L15">
            <v>5.776</v>
          </cell>
          <cell r="M15">
            <v>4.918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60.4</v>
          </cell>
          <cell r="L16">
            <v>11.262</v>
          </cell>
          <cell r="M16">
            <v>11.337</v>
          </cell>
          <cell r="N16">
            <v>0</v>
          </cell>
        </row>
        <row r="17">
          <cell r="A17">
            <v>16</v>
          </cell>
          <cell r="F17">
            <v>0</v>
          </cell>
          <cell r="G17">
            <v>0</v>
          </cell>
          <cell r="K17">
            <v>63.8</v>
          </cell>
          <cell r="L17">
            <v>14.686</v>
          </cell>
          <cell r="M17">
            <v>5.965999999999999</v>
          </cell>
          <cell r="N17">
            <v>12.994</v>
          </cell>
        </row>
        <row r="18">
          <cell r="A18">
            <v>11</v>
          </cell>
          <cell r="F18">
            <v>0</v>
          </cell>
          <cell r="G18">
            <v>0</v>
          </cell>
          <cell r="K18">
            <v>49.1</v>
          </cell>
          <cell r="L18">
            <v>7.81</v>
          </cell>
          <cell r="M18">
            <v>3.018</v>
          </cell>
          <cell r="N18">
            <v>0.875</v>
          </cell>
        </row>
        <row r="19">
          <cell r="A19">
            <v>17</v>
          </cell>
          <cell r="F19">
            <v>0</v>
          </cell>
          <cell r="G19">
            <v>0</v>
          </cell>
          <cell r="K19">
            <v>85.5</v>
          </cell>
          <cell r="L19">
            <v>13.852</v>
          </cell>
          <cell r="M19">
            <v>8.11</v>
          </cell>
          <cell r="N19">
            <v>4.247</v>
          </cell>
        </row>
        <row r="20">
          <cell r="A20">
            <v>17</v>
          </cell>
          <cell r="F20">
            <v>0</v>
          </cell>
          <cell r="G20">
            <v>0</v>
          </cell>
          <cell r="K20">
            <v>39.8</v>
          </cell>
          <cell r="L20">
            <v>3.276</v>
          </cell>
          <cell r="M20">
            <v>1.4919999999999998</v>
          </cell>
          <cell r="N20">
            <v>0</v>
          </cell>
        </row>
        <row r="21">
          <cell r="A21">
            <v>12</v>
          </cell>
          <cell r="F21">
            <v>0</v>
          </cell>
          <cell r="G21">
            <v>0</v>
          </cell>
          <cell r="K21">
            <v>47.5</v>
          </cell>
          <cell r="L21">
            <v>0.539</v>
          </cell>
          <cell r="M21">
            <v>2.542</v>
          </cell>
          <cell r="N21">
            <v>0.262</v>
          </cell>
        </row>
        <row r="22">
          <cell r="A22">
            <v>11</v>
          </cell>
          <cell r="F22">
            <v>0</v>
          </cell>
          <cell r="G22">
            <v>0</v>
          </cell>
          <cell r="K22">
            <v>68.8</v>
          </cell>
          <cell r="L22">
            <v>16.78</v>
          </cell>
          <cell r="M22">
            <v>3.922</v>
          </cell>
          <cell r="N22">
            <v>0</v>
          </cell>
        </row>
        <row r="23">
          <cell r="A23">
            <v>11</v>
          </cell>
          <cell r="F23">
            <v>0</v>
          </cell>
          <cell r="G23">
            <v>0</v>
          </cell>
          <cell r="K23">
            <v>40.3</v>
          </cell>
          <cell r="L23">
            <v>5.581</v>
          </cell>
          <cell r="M23">
            <v>0.8889999999999999</v>
          </cell>
          <cell r="N23">
            <v>0</v>
          </cell>
        </row>
        <row r="24">
          <cell r="A24">
            <v>11</v>
          </cell>
          <cell r="F24">
            <v>0</v>
          </cell>
          <cell r="G24">
            <v>0</v>
          </cell>
          <cell r="K24">
            <v>58.8</v>
          </cell>
          <cell r="L24">
            <v>2.617</v>
          </cell>
          <cell r="M24">
            <v>2.143</v>
          </cell>
          <cell r="N24">
            <v>5.551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71.1</v>
          </cell>
          <cell r="L25">
            <v>8.971</v>
          </cell>
          <cell r="M25">
            <v>9.393</v>
          </cell>
          <cell r="N25">
            <v>12.4</v>
          </cell>
        </row>
        <row r="26">
          <cell r="A26">
            <v>17</v>
          </cell>
          <cell r="F26">
            <v>0</v>
          </cell>
          <cell r="G26">
            <v>0</v>
          </cell>
          <cell r="K26">
            <v>85.9</v>
          </cell>
          <cell r="L26">
            <v>4.652</v>
          </cell>
          <cell r="M26">
            <v>11.713000000000001</v>
          </cell>
          <cell r="N26">
            <v>0</v>
          </cell>
        </row>
        <row r="27">
          <cell r="A27">
            <v>12</v>
          </cell>
          <cell r="F27">
            <v>0</v>
          </cell>
          <cell r="G27">
            <v>0</v>
          </cell>
          <cell r="K27">
            <v>49.1</v>
          </cell>
          <cell r="L27">
            <v>4.45</v>
          </cell>
          <cell r="M27">
            <v>0.44199999999999995</v>
          </cell>
          <cell r="N27">
            <v>0</v>
          </cell>
        </row>
        <row r="28">
          <cell r="A28">
            <v>12</v>
          </cell>
          <cell r="F28">
            <v>0</v>
          </cell>
          <cell r="G28">
            <v>0</v>
          </cell>
          <cell r="K28">
            <v>61.6</v>
          </cell>
          <cell r="L28">
            <v>2.713</v>
          </cell>
          <cell r="M28">
            <v>3.3770000000000002</v>
          </cell>
          <cell r="N28">
            <v>0</v>
          </cell>
        </row>
        <row r="29">
          <cell r="A29">
            <v>11</v>
          </cell>
          <cell r="F29">
            <v>0</v>
          </cell>
          <cell r="G29">
            <v>0</v>
          </cell>
          <cell r="K29">
            <v>43.3</v>
          </cell>
          <cell r="L29">
            <v>0.728</v>
          </cell>
          <cell r="M29">
            <v>0.9510000000000001</v>
          </cell>
          <cell r="N29">
            <v>0</v>
          </cell>
        </row>
        <row r="30">
          <cell r="A30">
            <v>11</v>
          </cell>
          <cell r="F30">
            <v>0</v>
          </cell>
          <cell r="G30">
            <v>0</v>
          </cell>
          <cell r="K30">
            <v>40.5</v>
          </cell>
          <cell r="L30">
            <v>2.838</v>
          </cell>
          <cell r="M30">
            <v>3.037</v>
          </cell>
          <cell r="N3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-Dec-05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21.5</v>
          </cell>
          <cell r="L13">
            <v>0.745</v>
          </cell>
          <cell r="M13">
            <v>37.559000000000005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36.8</v>
          </cell>
          <cell r="L14">
            <v>6.841</v>
          </cell>
          <cell r="M14">
            <v>1.662</v>
          </cell>
          <cell r="N14">
            <v>0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28.1</v>
          </cell>
          <cell r="L15">
            <v>0.518</v>
          </cell>
          <cell r="M15">
            <v>2.963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23.1</v>
          </cell>
          <cell r="L16">
            <v>0.643</v>
          </cell>
          <cell r="M16">
            <v>57.347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28.7</v>
          </cell>
          <cell r="L17">
            <v>1.706</v>
          </cell>
          <cell r="M17">
            <v>2.025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32.8</v>
          </cell>
          <cell r="L18">
            <v>1.444</v>
          </cell>
          <cell r="M18">
            <v>5.361</v>
          </cell>
          <cell r="N18">
            <v>4.181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34.1</v>
          </cell>
          <cell r="L19">
            <v>2.787</v>
          </cell>
          <cell r="M19">
            <v>1.738</v>
          </cell>
          <cell r="N19">
            <v>0</v>
          </cell>
        </row>
        <row r="20">
          <cell r="A20">
            <v>12</v>
          </cell>
          <cell r="F20">
            <v>0</v>
          </cell>
          <cell r="G20">
            <v>0</v>
          </cell>
          <cell r="K20">
            <v>28.9</v>
          </cell>
          <cell r="L20">
            <v>3.382</v>
          </cell>
          <cell r="M20">
            <v>3.238</v>
          </cell>
          <cell r="N20">
            <v>1.106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36.7</v>
          </cell>
          <cell r="L21">
            <v>0.975</v>
          </cell>
          <cell r="M21">
            <v>5.406000000000001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51.8</v>
          </cell>
          <cell r="L22">
            <v>6.581</v>
          </cell>
          <cell r="M22">
            <v>5.691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32.5</v>
          </cell>
          <cell r="L23">
            <v>0.173</v>
          </cell>
          <cell r="M23">
            <v>1.789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34.5</v>
          </cell>
          <cell r="L24">
            <v>0.352</v>
          </cell>
          <cell r="M24">
            <v>4.112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27.2</v>
          </cell>
          <cell r="L25">
            <v>0.397</v>
          </cell>
          <cell r="M25">
            <v>1.392</v>
          </cell>
          <cell r="N25">
            <v>7.544</v>
          </cell>
        </row>
        <row r="26">
          <cell r="A26">
            <v>12</v>
          </cell>
          <cell r="F26">
            <v>0</v>
          </cell>
          <cell r="G26">
            <v>0</v>
          </cell>
          <cell r="K26">
            <v>28.8</v>
          </cell>
          <cell r="L26">
            <v>3.731</v>
          </cell>
          <cell r="M26">
            <v>1.732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35.1</v>
          </cell>
          <cell r="L27">
            <v>12.081</v>
          </cell>
          <cell r="M27">
            <v>3.7380000000000004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29.3</v>
          </cell>
          <cell r="L28">
            <v>2.073</v>
          </cell>
          <cell r="M28">
            <v>3.359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35.7</v>
          </cell>
          <cell r="L29">
            <v>0.302</v>
          </cell>
          <cell r="M29">
            <v>0.688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28.1</v>
          </cell>
          <cell r="L30">
            <v>2.584</v>
          </cell>
          <cell r="M30">
            <v>0.967</v>
          </cell>
          <cell r="N30">
            <v>0.678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-Dec-05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18.5</v>
          </cell>
          <cell r="L13">
            <v>0.258</v>
          </cell>
          <cell r="M13">
            <v>67.703</v>
          </cell>
          <cell r="N13">
            <v>0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27.8</v>
          </cell>
          <cell r="L14">
            <v>3.064</v>
          </cell>
          <cell r="M14">
            <v>3.227</v>
          </cell>
          <cell r="N14">
            <v>17.1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26.6</v>
          </cell>
          <cell r="L15">
            <v>5.294</v>
          </cell>
          <cell r="M15">
            <v>8.95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24.7</v>
          </cell>
          <cell r="L16">
            <v>0.662</v>
          </cell>
          <cell r="M16">
            <v>52.381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51.7</v>
          </cell>
          <cell r="L17">
            <v>2.33</v>
          </cell>
          <cell r="M17">
            <v>2.533</v>
          </cell>
          <cell r="N17">
            <v>44.5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31.4</v>
          </cell>
          <cell r="L18">
            <v>4.499</v>
          </cell>
          <cell r="M18">
            <v>7.84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32.8</v>
          </cell>
          <cell r="L19">
            <v>2.404</v>
          </cell>
          <cell r="M19">
            <v>0.942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30.2</v>
          </cell>
          <cell r="L20">
            <v>0.274</v>
          </cell>
          <cell r="M20">
            <v>1.4040000000000001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37.9</v>
          </cell>
          <cell r="L21">
            <v>5.419</v>
          </cell>
          <cell r="M21">
            <v>4.435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58.2</v>
          </cell>
          <cell r="L22">
            <v>16.291</v>
          </cell>
          <cell r="M22">
            <v>13.767000000000001</v>
          </cell>
          <cell r="N22">
            <v>1.3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32.9</v>
          </cell>
          <cell r="L23">
            <v>1.551</v>
          </cell>
          <cell r="M23">
            <v>5.269000000000001</v>
          </cell>
          <cell r="N23">
            <v>14.172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42</v>
          </cell>
          <cell r="L24">
            <v>1.764</v>
          </cell>
          <cell r="M24">
            <v>5.782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22.2</v>
          </cell>
          <cell r="L25">
            <v>3.632</v>
          </cell>
          <cell r="M25">
            <v>3.4539999999999997</v>
          </cell>
          <cell r="N25">
            <v>17.5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27.4</v>
          </cell>
          <cell r="L26">
            <v>6.501</v>
          </cell>
          <cell r="M26">
            <v>5.774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53.6</v>
          </cell>
          <cell r="L27">
            <v>3.821</v>
          </cell>
          <cell r="M27">
            <v>16.235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28.6</v>
          </cell>
          <cell r="L28">
            <v>6.592</v>
          </cell>
          <cell r="M28">
            <v>6.036999999999999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36.2</v>
          </cell>
          <cell r="L29">
            <v>11.974</v>
          </cell>
          <cell r="M29">
            <v>4.766</v>
          </cell>
          <cell r="N29">
            <v>0</v>
          </cell>
        </row>
        <row r="30">
          <cell r="A30">
            <v>14</v>
          </cell>
          <cell r="F30">
            <v>1</v>
          </cell>
          <cell r="G30">
            <v>0</v>
          </cell>
          <cell r="K30">
            <v>27.5</v>
          </cell>
          <cell r="L30">
            <v>0.702</v>
          </cell>
          <cell r="M30">
            <v>0.6789999999999999</v>
          </cell>
          <cell r="N3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-Jan-06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18.7</v>
          </cell>
          <cell r="L13">
            <v>2.498</v>
          </cell>
          <cell r="M13">
            <v>37.245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46.2</v>
          </cell>
          <cell r="L14">
            <v>1.91</v>
          </cell>
          <cell r="M14">
            <v>9.764999999999999</v>
          </cell>
          <cell r="N14">
            <v>0</v>
          </cell>
        </row>
        <row r="15">
          <cell r="A15">
            <v>16</v>
          </cell>
          <cell r="F15">
            <v>0</v>
          </cell>
          <cell r="G15">
            <v>0</v>
          </cell>
          <cell r="K15">
            <v>49.5</v>
          </cell>
          <cell r="L15">
            <v>0.291</v>
          </cell>
          <cell r="M15">
            <v>5.175</v>
          </cell>
          <cell r="N15">
            <v>2.201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30.1</v>
          </cell>
          <cell r="L16">
            <v>1.031</v>
          </cell>
          <cell r="M16">
            <v>6.307</v>
          </cell>
          <cell r="N16">
            <v>2.931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36.3</v>
          </cell>
          <cell r="L17">
            <v>8.115</v>
          </cell>
          <cell r="M17">
            <v>51.428999999999995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27.2</v>
          </cell>
          <cell r="L18">
            <v>2.424</v>
          </cell>
          <cell r="M18">
            <v>2.728</v>
          </cell>
          <cell r="N18">
            <v>0</v>
          </cell>
        </row>
        <row r="19">
          <cell r="A19">
            <v>16</v>
          </cell>
          <cell r="F19">
            <v>0</v>
          </cell>
          <cell r="G19">
            <v>0</v>
          </cell>
          <cell r="K19">
            <v>58.3</v>
          </cell>
          <cell r="L19">
            <v>2.218</v>
          </cell>
          <cell r="M19">
            <v>8.487</v>
          </cell>
          <cell r="N19">
            <v>0</v>
          </cell>
        </row>
        <row r="20">
          <cell r="A20">
            <v>17</v>
          </cell>
          <cell r="F20">
            <v>0</v>
          </cell>
          <cell r="G20">
            <v>0</v>
          </cell>
          <cell r="K20">
            <v>30.5</v>
          </cell>
          <cell r="L20">
            <v>5.613</v>
          </cell>
          <cell r="M20">
            <v>2.6790000000000003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31</v>
          </cell>
          <cell r="L21">
            <v>1.431</v>
          </cell>
          <cell r="M21">
            <v>1.883</v>
          </cell>
          <cell r="N21">
            <v>0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58.6</v>
          </cell>
          <cell r="L22">
            <v>16.337</v>
          </cell>
          <cell r="M22">
            <v>12.845000000000002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34.3</v>
          </cell>
          <cell r="L23">
            <v>1.666</v>
          </cell>
          <cell r="M23">
            <v>0.23600000000000002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34.4</v>
          </cell>
          <cell r="L24">
            <v>0.797</v>
          </cell>
          <cell r="M24">
            <v>13.434</v>
          </cell>
          <cell r="N24">
            <v>0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38.1</v>
          </cell>
          <cell r="L25">
            <v>2.926</v>
          </cell>
          <cell r="M25">
            <v>4.083</v>
          </cell>
          <cell r="N25">
            <v>5.869</v>
          </cell>
        </row>
        <row r="26">
          <cell r="A26">
            <v>17</v>
          </cell>
          <cell r="F26">
            <v>0</v>
          </cell>
          <cell r="G26">
            <v>0</v>
          </cell>
          <cell r="K26">
            <v>35.9</v>
          </cell>
          <cell r="L26">
            <v>10.692</v>
          </cell>
          <cell r="M26">
            <v>8.071</v>
          </cell>
          <cell r="N26">
            <v>0.177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55.7</v>
          </cell>
          <cell r="L27">
            <v>1.875</v>
          </cell>
          <cell r="M27">
            <v>0.648</v>
          </cell>
          <cell r="N27">
            <v>4.505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40.3</v>
          </cell>
          <cell r="L28">
            <v>0.192</v>
          </cell>
          <cell r="M28">
            <v>2.5460000000000003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37.4</v>
          </cell>
          <cell r="L29">
            <v>1.912</v>
          </cell>
          <cell r="M29">
            <v>4.1129999999999995</v>
          </cell>
          <cell r="N29">
            <v>0</v>
          </cell>
        </row>
        <row r="30">
          <cell r="A30">
            <v>14</v>
          </cell>
          <cell r="F30">
            <v>1</v>
          </cell>
          <cell r="G30">
            <v>0</v>
          </cell>
          <cell r="K30">
            <v>23.3</v>
          </cell>
          <cell r="L30">
            <v>0.914</v>
          </cell>
          <cell r="M30">
            <v>3.8190000000000004</v>
          </cell>
          <cell r="N3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-Jan-06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25.7</v>
          </cell>
          <cell r="L13">
            <v>1.277</v>
          </cell>
          <cell r="M13">
            <v>27.666999999999994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35.7</v>
          </cell>
          <cell r="L14">
            <v>4.071</v>
          </cell>
          <cell r="M14">
            <v>2.81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52.5</v>
          </cell>
          <cell r="L15">
            <v>4.617</v>
          </cell>
          <cell r="M15">
            <v>10.857000000000001</v>
          </cell>
          <cell r="N15">
            <v>0.118</v>
          </cell>
        </row>
        <row r="16">
          <cell r="A16">
            <v>14</v>
          </cell>
          <cell r="F16">
            <v>1</v>
          </cell>
          <cell r="G16">
            <v>0</v>
          </cell>
          <cell r="K16">
            <v>28.9</v>
          </cell>
          <cell r="L16">
            <v>0.604</v>
          </cell>
          <cell r="M16">
            <v>26.426000000000002</v>
          </cell>
          <cell r="N16">
            <v>7.634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48.3</v>
          </cell>
          <cell r="L17">
            <v>4.354</v>
          </cell>
          <cell r="M17">
            <v>114.929</v>
          </cell>
          <cell r="N17">
            <v>0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33.2</v>
          </cell>
          <cell r="L18">
            <v>5.342</v>
          </cell>
          <cell r="M18">
            <v>4.035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53.6</v>
          </cell>
          <cell r="L19">
            <v>11.489</v>
          </cell>
          <cell r="M19">
            <v>7.092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40.3</v>
          </cell>
          <cell r="L20">
            <v>0.567</v>
          </cell>
          <cell r="M20">
            <v>15.824</v>
          </cell>
          <cell r="N20">
            <v>37.4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32.2</v>
          </cell>
          <cell r="L21">
            <v>4.361</v>
          </cell>
          <cell r="M21">
            <v>4.493</v>
          </cell>
          <cell r="N21">
            <v>0.377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70.3</v>
          </cell>
          <cell r="L22">
            <v>40.8</v>
          </cell>
          <cell r="M22">
            <v>17.49</v>
          </cell>
          <cell r="N22">
            <v>9.243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36.2</v>
          </cell>
          <cell r="L23">
            <v>3.752</v>
          </cell>
          <cell r="M23">
            <v>2.036</v>
          </cell>
          <cell r="N23">
            <v>0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41.1</v>
          </cell>
          <cell r="L24">
            <v>12.392</v>
          </cell>
          <cell r="M24">
            <v>23.454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44.4</v>
          </cell>
          <cell r="L25">
            <v>8.791</v>
          </cell>
          <cell r="M25">
            <v>5.245</v>
          </cell>
          <cell r="N25">
            <v>0.318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40.3</v>
          </cell>
          <cell r="L26">
            <v>10.055</v>
          </cell>
          <cell r="M26">
            <v>79.42399999999999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43.3</v>
          </cell>
          <cell r="L27">
            <v>12.691</v>
          </cell>
          <cell r="M27">
            <v>3.8550000000000004</v>
          </cell>
          <cell r="N27">
            <v>1.889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30.2</v>
          </cell>
          <cell r="L28">
            <v>2.909</v>
          </cell>
          <cell r="M28">
            <v>5.047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47.4</v>
          </cell>
          <cell r="L29">
            <v>3.073</v>
          </cell>
          <cell r="M29">
            <v>5.807</v>
          </cell>
          <cell r="N29">
            <v>6.947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36.9</v>
          </cell>
          <cell r="L30">
            <v>5.603</v>
          </cell>
          <cell r="M30">
            <v>12.444999999999999</v>
          </cell>
          <cell r="N3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0-Jan-06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63.5</v>
          </cell>
          <cell r="L13">
            <v>4.631</v>
          </cell>
          <cell r="M13">
            <v>18.181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73.5</v>
          </cell>
          <cell r="L14">
            <v>18.109</v>
          </cell>
          <cell r="M14">
            <v>9.501000000000001</v>
          </cell>
          <cell r="N14">
            <v>34.8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111.5</v>
          </cell>
          <cell r="L15">
            <v>34.442</v>
          </cell>
          <cell r="M15">
            <v>16.387</v>
          </cell>
          <cell r="N15">
            <v>13.819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88.2</v>
          </cell>
          <cell r="L16">
            <v>5.421</v>
          </cell>
          <cell r="M16">
            <v>74.628</v>
          </cell>
          <cell r="N16">
            <v>17.701</v>
          </cell>
        </row>
        <row r="17">
          <cell r="A17">
            <v>14</v>
          </cell>
          <cell r="F17">
            <v>1</v>
          </cell>
          <cell r="G17">
            <v>0</v>
          </cell>
          <cell r="K17">
            <v>67.3</v>
          </cell>
          <cell r="L17">
            <v>4.665</v>
          </cell>
          <cell r="M17">
            <v>168.227</v>
          </cell>
          <cell r="N17">
            <v>0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59.6</v>
          </cell>
          <cell r="L18">
            <v>1.809</v>
          </cell>
          <cell r="M18">
            <v>29.480000000000004</v>
          </cell>
          <cell r="N18">
            <v>9.186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104.9</v>
          </cell>
          <cell r="L19">
            <v>21.461</v>
          </cell>
          <cell r="M19">
            <v>2.392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80.1</v>
          </cell>
          <cell r="L20">
            <v>10.973</v>
          </cell>
          <cell r="M20">
            <v>12.398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95.4</v>
          </cell>
          <cell r="L21">
            <v>15.082</v>
          </cell>
          <cell r="M21">
            <v>27.04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99.1</v>
          </cell>
          <cell r="L22">
            <v>47.1</v>
          </cell>
          <cell r="M22">
            <v>9.939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80.6</v>
          </cell>
          <cell r="L23">
            <v>16.122</v>
          </cell>
          <cell r="M23">
            <v>1.066</v>
          </cell>
          <cell r="N23">
            <v>15.333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64.9</v>
          </cell>
          <cell r="L24">
            <v>15.517</v>
          </cell>
          <cell r="M24">
            <v>10.614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61.5</v>
          </cell>
          <cell r="L25">
            <v>4.682</v>
          </cell>
          <cell r="M25">
            <v>20.930999999999997</v>
          </cell>
          <cell r="N25">
            <v>8.826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90.1</v>
          </cell>
          <cell r="L26">
            <v>40.253</v>
          </cell>
          <cell r="M26">
            <v>57.498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120.4</v>
          </cell>
          <cell r="L27">
            <v>55.5</v>
          </cell>
          <cell r="M27">
            <v>6.702</v>
          </cell>
          <cell r="N27">
            <v>14.001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49.2</v>
          </cell>
          <cell r="L28">
            <v>19.325</v>
          </cell>
          <cell r="M28">
            <v>6.217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83.8</v>
          </cell>
          <cell r="L29">
            <v>14.243</v>
          </cell>
          <cell r="M29">
            <v>8.279</v>
          </cell>
          <cell r="N29">
            <v>2.493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75.8</v>
          </cell>
          <cell r="L30">
            <v>32.816</v>
          </cell>
          <cell r="M30">
            <v>4.145</v>
          </cell>
          <cell r="N30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A1">
      <selection activeCell="E19" sqref="E19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13.140625" style="0" bestFit="1" customWidth="1"/>
  </cols>
  <sheetData>
    <row r="1" ht="12">
      <c r="A1" t="s">
        <v>59</v>
      </c>
    </row>
    <row r="3" ht="12">
      <c r="A3" t="s">
        <v>71</v>
      </c>
    </row>
    <row r="4" ht="12">
      <c r="A4" t="s">
        <v>53</v>
      </c>
    </row>
    <row r="6" ht="12">
      <c r="C6" s="1" t="s">
        <v>61</v>
      </c>
    </row>
    <row r="7" spans="1:28" ht="12">
      <c r="A7" s="1"/>
      <c r="B7" s="5" t="s">
        <v>72</v>
      </c>
      <c r="C7" s="17">
        <v>209</v>
      </c>
      <c r="D7" s="17">
        <v>210</v>
      </c>
      <c r="E7" s="17">
        <v>211</v>
      </c>
      <c r="F7" s="17">
        <v>212</v>
      </c>
      <c r="G7" s="17">
        <v>213</v>
      </c>
      <c r="H7" s="17">
        <v>214</v>
      </c>
      <c r="I7" s="17">
        <v>215</v>
      </c>
      <c r="J7" s="17">
        <v>216</v>
      </c>
      <c r="K7" s="17">
        <v>217</v>
      </c>
      <c r="L7" s="17">
        <v>218</v>
      </c>
      <c r="M7" s="17">
        <v>219</v>
      </c>
      <c r="N7" s="17">
        <v>220</v>
      </c>
      <c r="O7" s="17">
        <v>221</v>
      </c>
      <c r="P7" s="17">
        <v>222</v>
      </c>
      <c r="Q7" s="17">
        <v>223</v>
      </c>
      <c r="R7" s="17">
        <v>224</v>
      </c>
      <c r="S7" s="17">
        <v>225</v>
      </c>
      <c r="T7" s="17">
        <v>226</v>
      </c>
      <c r="U7" s="17">
        <v>227</v>
      </c>
      <c r="V7" s="17">
        <v>228</v>
      </c>
      <c r="W7" s="17">
        <v>229</v>
      </c>
      <c r="X7" s="17">
        <v>230</v>
      </c>
      <c r="Y7" s="17">
        <v>231</v>
      </c>
      <c r="Z7" s="17">
        <v>232</v>
      </c>
      <c r="AA7" s="17">
        <v>233</v>
      </c>
      <c r="AB7" s="17">
        <v>234</v>
      </c>
    </row>
    <row r="8" spans="2:30" s="6" customFormat="1" ht="12">
      <c r="B8" s="5" t="s">
        <v>73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56</v>
      </c>
    </row>
    <row r="10" spans="3:28" ht="12">
      <c r="C10" s="6" t="s">
        <v>58</v>
      </c>
      <c r="D10" s="6" t="s">
        <v>58</v>
      </c>
      <c r="E10" s="6" t="s">
        <v>58</v>
      </c>
      <c r="F10" s="6" t="s">
        <v>58</v>
      </c>
      <c r="G10" s="6" t="s">
        <v>58</v>
      </c>
      <c r="H10" s="6" t="s">
        <v>58</v>
      </c>
      <c r="I10" s="6" t="s">
        <v>58</v>
      </c>
      <c r="J10" s="6" t="s">
        <v>58</v>
      </c>
      <c r="K10" s="6" t="s">
        <v>58</v>
      </c>
      <c r="L10" s="6" t="s">
        <v>58</v>
      </c>
      <c r="M10" s="6" t="s">
        <v>58</v>
      </c>
      <c r="N10" s="6" t="s">
        <v>58</v>
      </c>
      <c r="O10" s="6" t="s">
        <v>58</v>
      </c>
      <c r="P10" s="6" t="s">
        <v>58</v>
      </c>
      <c r="Q10" s="6" t="s">
        <v>58</v>
      </c>
      <c r="R10" s="6" t="s">
        <v>58</v>
      </c>
      <c r="S10" s="6" t="s">
        <v>58</v>
      </c>
      <c r="T10" s="6" t="s">
        <v>58</v>
      </c>
      <c r="U10" s="6" t="s">
        <v>58</v>
      </c>
      <c r="V10" s="6" t="s">
        <v>58</v>
      </c>
      <c r="W10" s="6" t="s">
        <v>58</v>
      </c>
      <c r="X10" s="6" t="s">
        <v>58</v>
      </c>
      <c r="Y10" s="6" t="s">
        <v>58</v>
      </c>
      <c r="Z10" s="6" t="s">
        <v>58</v>
      </c>
      <c r="AA10" s="6" t="s">
        <v>58</v>
      </c>
      <c r="AB10" s="6" t="s">
        <v>58</v>
      </c>
    </row>
    <row r="11" spans="2:29" s="2" customFormat="1" ht="12">
      <c r="B11" s="4" t="s">
        <v>2</v>
      </c>
      <c r="C11" s="3">
        <f>LEAFDATA0506!C11</f>
        <v>38635</v>
      </c>
      <c r="D11" s="3">
        <f>LEAFDATA0506!D11</f>
        <v>38649</v>
      </c>
      <c r="E11" s="3">
        <f>LEAFDATA0506!E11</f>
        <v>38663</v>
      </c>
      <c r="F11" s="3">
        <f>LEAFDATA0506!F11</f>
        <v>38677</v>
      </c>
      <c r="G11" s="3">
        <f>LEAFDATA0506!G11</f>
        <v>38691</v>
      </c>
      <c r="H11" s="3">
        <f>LEAFDATA0506!H11</f>
        <v>38705</v>
      </c>
      <c r="I11" s="3">
        <f>LEAFDATA0506!I11</f>
        <v>38719</v>
      </c>
      <c r="J11" s="3">
        <f>LEAFDATA0506!J11</f>
        <v>38734</v>
      </c>
      <c r="K11" s="3">
        <f>LEAFDATA0506!K11</f>
        <v>38747</v>
      </c>
      <c r="L11" s="3">
        <f>LEAFDATA0506!L11</f>
        <v>38762</v>
      </c>
      <c r="M11" s="3">
        <f>LEAFDATA0506!M11</f>
        <v>38775</v>
      </c>
      <c r="N11" s="3">
        <f>LEAFDATA0506!N11</f>
        <v>38789</v>
      </c>
      <c r="O11" s="3">
        <f>LEAFDATA0506!O11</f>
        <v>38803</v>
      </c>
      <c r="P11" s="3">
        <f>LEAFDATA0506!P11</f>
        <v>38817</v>
      </c>
      <c r="Q11" s="3">
        <f>LEAFDATA0506!Q11</f>
        <v>38831</v>
      </c>
      <c r="R11" s="3">
        <f>LEAFDATA0506!R11</f>
        <v>38845</v>
      </c>
      <c r="S11" s="3">
        <f>LEAFDATA0506!S11</f>
        <v>38860</v>
      </c>
      <c r="T11" s="3">
        <f>LEAFDATA0506!T11</f>
        <v>38873</v>
      </c>
      <c r="U11" s="3">
        <f>LEAFDATA0506!U11</f>
        <v>38887</v>
      </c>
      <c r="V11" s="3">
        <f>LEAFDATA0506!V11</f>
        <v>38902</v>
      </c>
      <c r="W11" s="3">
        <f>LEAFDATA0506!W11</f>
        <v>38915</v>
      </c>
      <c r="X11" s="3">
        <f>LEAFDATA0506!X11</f>
        <v>38930</v>
      </c>
      <c r="Y11" s="3">
        <f>LEAFDATA0506!Y11</f>
        <v>38943</v>
      </c>
      <c r="Z11" s="3">
        <f>LEAFDATA0506!Z11</f>
        <v>38957</v>
      </c>
      <c r="AA11" s="3">
        <f>LEAFDATA0506!AA11</f>
        <v>38971</v>
      </c>
      <c r="AB11" s="3">
        <f>LEAFDATA0506!AB11</f>
        <v>38985</v>
      </c>
      <c r="AC11" s="11"/>
    </row>
    <row r="12" spans="2:28" ht="12">
      <c r="B12" s="5" t="s">
        <v>3</v>
      </c>
      <c r="C12" s="7">
        <f>0.01*('[1]10-Oct-05'!$N13/(0.25*(9-'[1]10-Oct-05'!$G13)))/'[1]10-Oct-05'!$A13</f>
        <v>0.003981587301587301</v>
      </c>
      <c r="D12" s="7">
        <f>0.01*('[2]24-Oct-05'!$N13/(0.25*(9-'[2]24-Oct-05'!$G13)))/'[2]24-Oct-05'!$A13</f>
        <v>0.003893037037037037</v>
      </c>
      <c r="E12" s="7">
        <f>0.01*('[3]7-Nov-05'!$N13/(0.25*(9-'[3]7-Nov-05'!$G13)))/'[3]7-Nov-05'!$A13</f>
        <v>0</v>
      </c>
      <c r="F12" s="7">
        <f>0.01*('[4]21-Nov-05'!$N13/(0.25*(9-'[4]21-Nov-05'!$G13)))/'[4]21-Nov-05'!$A13</f>
        <v>0</v>
      </c>
      <c r="G12" s="7">
        <f>0.01*('[5]5-Dec-05'!$N13/(0.25*(9-'[5]5-Dec-05'!$G13)))/'[5]5-Dec-05'!$A13</f>
        <v>0</v>
      </c>
      <c r="H12" s="7">
        <f>0.01*('[6]19-Dec-05'!$N13/(0.25*(9-'[6]19-Dec-05'!$G13)))/'[6]19-Dec-05'!$A13</f>
        <v>0</v>
      </c>
      <c r="I12" s="7">
        <f>0.01*('[7]2-Jan-06'!$N13/(0.25*(9-'[7]2-Jan-06'!$G13)))/'[7]2-Jan-06'!$A13</f>
        <v>0</v>
      </c>
      <c r="J12" s="7">
        <f>0.01*('[8]17-Jan-06'!$N13/(0.25*(9-'[8]17-Jan-06'!$G13)))/'[8]17-Jan-06'!$A13</f>
        <v>0</v>
      </c>
      <c r="K12" s="7">
        <f>0.01*('[9]30-Jan-06'!$N13/(0.25*(9-'[9]30-Jan-06'!$G13)))/'[9]30-Jan-06'!$A13</f>
        <v>0</v>
      </c>
      <c r="L12" s="7">
        <f>0.01*('[10]14-Feb-06'!$N13/(0.25*(9-'[10]14-Feb-06'!$G13)))/'[10]14-Feb-06'!$A13</f>
        <v>0</v>
      </c>
      <c r="M12" s="7">
        <f>0.01*('[11]27-Feb-06'!$N13/(0.25*(9-'[11]27-Feb-06'!$G13)))/'[11]27-Feb-06'!$A13</f>
        <v>0.002594529914529915</v>
      </c>
      <c r="N12" s="7">
        <f>0.01*('[12]13-Mar-06'!$N13/(0.25*(9-'[12]13-Mar-06'!$G13)))/'[12]13-Mar-06'!$A13</f>
        <v>0.0004088888888888889</v>
      </c>
      <c r="O12" s="7">
        <f>0.01*('[13]27-Mar-06'!$N13/(0.25*(9-'[13]27-Mar-06'!$G13)))/'[13]27-Mar-06'!$A13</f>
        <v>0</v>
      </c>
      <c r="P12" s="7">
        <f>0.01*('[14]10-Apr-06'!$N13/(0.25*(9-'[14]10-Apr-06'!$G13)))/'[14]10-Apr-06'!$A13</f>
        <v>0</v>
      </c>
      <c r="Q12" s="7">
        <f>0.01*('[15]24-Apr-06'!$N13/(0.25*(9-'[15]24-Apr-06'!$G13)))/'[15]24-Apr-06'!$A13</f>
        <v>0</v>
      </c>
      <c r="R12" s="7">
        <f>0.01*('[16]8-May-06'!$N13/(0.25*(9-'[16]8-May-06'!$G13)))/'[16]8-May-06'!$A13</f>
        <v>0</v>
      </c>
      <c r="S12" s="7">
        <f>0.01*('[17]23-May-06'!$N13/(0.25*(9-'[17]23-May-06'!$G13)))/'[17]23-May-06'!$A13</f>
        <v>0</v>
      </c>
      <c r="T12" s="7">
        <f>0.01*('[18]5-Jun-06'!$N13/(0.25*(9-'[18]5-Jun-06'!$G13)))/'[18]5-Jun-06'!$A13</f>
        <v>0</v>
      </c>
      <c r="U12" s="7">
        <f>0.01*('[19]19-Jun-06'!$N13/(0.25*(9-'[19]19-Jun-06'!$G13)))/'[19]19-Jun-06'!$A13</f>
        <v>0.0008123809523809523</v>
      </c>
      <c r="V12" s="7">
        <f>0.01*('[20]4-Jul-06'!$N13/(0.25*(9-'[20]4-Jul-06'!$G13)))/'[20]4-Jul-06'!$A13</f>
        <v>0</v>
      </c>
      <c r="W12" s="7">
        <f>0.01*('[21]17-Jul-06'!$N13/(0.25*(9-'[21]17-Jul-06'!$G13)))/'[21]17-Jul-06'!$A13</f>
        <v>0.0034548148148148146</v>
      </c>
      <c r="X12" s="7">
        <f>0.01*('[22]1-Aug-06'!$N13/(0.25*(9-'[22]1-Aug-06'!$G13)))/'[22]1-Aug-06'!$A13</f>
        <v>0.00034814814814814816</v>
      </c>
      <c r="Y12" s="7">
        <f>0.01*('[23]14-Aug-06'!$N13/(0.25*(9-'[23]14-Aug-06'!$G13)))/'[23]14-Aug-06'!$A13</f>
        <v>0.0008933333333333332</v>
      </c>
      <c r="Z12" s="7">
        <f>0.01*('[24]28-Aug-06'!$N13/(0.25*(9-'[24]28-Aug-06'!$G13)))/'[24]28-Aug-06'!$A13</f>
        <v>0</v>
      </c>
      <c r="AA12" s="7">
        <f>0.01*('[25]11-Sep-06'!$N13/(0.25*(9-'[25]11-Sep-06'!$G13)))/'[25]11-Sep-06'!$A13</f>
        <v>0</v>
      </c>
      <c r="AB12" s="7">
        <f>0.01*('[26]25-Sep-06'!$N13/(0.25*(9-'[26]25-Sep-06'!$G13)))/'[26]25-Sep-06'!$A13</f>
        <v>0.0007662222222222222</v>
      </c>
    </row>
    <row r="13" spans="2:28" ht="12">
      <c r="B13" s="5" t="s">
        <v>4</v>
      </c>
      <c r="C13" s="7">
        <f>0.01*('[1]10-Oct-05'!$N14/(0.25*(9-'[1]10-Oct-05'!$G14)))/'[1]10-Oct-05'!$A14</f>
        <v>0.004192380952380953</v>
      </c>
      <c r="D13" s="7">
        <f>0.01*('[2]24-Oct-05'!$N14/(0.25*(9-'[2]24-Oct-05'!$G14)))/'[2]24-Oct-05'!$A14</f>
        <v>0</v>
      </c>
      <c r="E13" s="7">
        <f>0.01*('[3]7-Nov-05'!$N14/(0.25*(9-'[3]7-Nov-05'!$G14)))/'[3]7-Nov-05'!$A14</f>
        <v>0.0009777777777777777</v>
      </c>
      <c r="F13" s="7">
        <f>0.01*('[4]21-Nov-05'!$N14/(0.25*(9-'[4]21-Nov-05'!$G14)))/'[4]21-Nov-05'!$A14</f>
        <v>0.0003847222222222222</v>
      </c>
      <c r="G13" s="7">
        <f>0.01*('[5]5-Dec-05'!$N14/(0.25*(9-'[5]5-Dec-05'!$G14)))/'[5]5-Dec-05'!$A14</f>
        <v>0</v>
      </c>
      <c r="H13" s="7">
        <f>0.01*('[6]19-Dec-05'!$N14/(0.25*(9-'[6]19-Dec-05'!$G14)))/'[6]19-Dec-05'!$A14</f>
        <v>0.005066666666666667</v>
      </c>
      <c r="I13" s="7">
        <f>0.01*('[7]2-Jan-06'!$N14/(0.25*(9-'[7]2-Jan-06'!$G14)))/'[7]2-Jan-06'!$A14</f>
        <v>0</v>
      </c>
      <c r="J13" s="7">
        <f>0.01*('[8]17-Jan-06'!$N14/(0.25*(9-'[8]17-Jan-06'!$G14)))/'[8]17-Jan-06'!$A14</f>
        <v>0</v>
      </c>
      <c r="K13" s="7">
        <f>0.01*('[9]30-Jan-06'!$N14/(0.25*(9-'[9]30-Jan-06'!$G14)))/'[9]30-Jan-06'!$A14</f>
        <v>0.011047619047619046</v>
      </c>
      <c r="L13" s="7">
        <f>0.01*('[10]14-Feb-06'!$N14/(0.25*(9-'[10]14-Feb-06'!$G14)))/'[10]14-Feb-06'!$A14</f>
        <v>0.0032656410256410254</v>
      </c>
      <c r="M13" s="7">
        <f>0.01*('[11]27-Feb-06'!$N14/(0.25*(9-'[11]27-Feb-06'!$G14)))/'[11]27-Feb-06'!$A14</f>
        <v>0.0001422222222222222</v>
      </c>
      <c r="N13" s="7">
        <f>0.01*('[12]13-Mar-06'!$N14/(0.25*(9-'[12]13-Mar-06'!$G14)))/'[12]13-Mar-06'!$A14</f>
        <v>0</v>
      </c>
      <c r="O13" s="7">
        <f>0.01*('[13]27-Mar-06'!$N14/(0.25*(9-'[13]27-Mar-06'!$G14)))/'[13]27-Mar-06'!$A14</f>
        <v>0</v>
      </c>
      <c r="P13" s="7">
        <f>0.01*('[14]10-Apr-06'!$N14/(0.25*(9-'[14]10-Apr-06'!$G14)))/'[14]10-Apr-06'!$A14</f>
        <v>0.0013180952380952382</v>
      </c>
      <c r="Q13" s="7">
        <f>0.01*('[15]24-Apr-06'!$N14/(0.25*(9-'[15]24-Apr-06'!$G14)))/'[15]24-Apr-06'!$A14</f>
        <v>0.0007958974358974359</v>
      </c>
      <c r="R13" s="7">
        <f>0.01*('[16]8-May-06'!$N14/(0.25*(9-'[16]8-May-06'!$G14)))/'[16]8-May-06'!$A14</f>
        <v>0.0010275555555555554</v>
      </c>
      <c r="S13" s="7">
        <f>0.01*('[17]23-May-06'!$N14/(0.25*(9-'[17]23-May-06'!$G14)))/'[17]23-May-06'!$A14</f>
        <v>0</v>
      </c>
      <c r="T13" s="7">
        <f>0.01*('[18]5-Jun-06'!$N14/(0.25*(9-'[18]5-Jun-06'!$G14)))/'[18]5-Jun-06'!$A14</f>
        <v>0.000820854700854701</v>
      </c>
      <c r="U13" s="7">
        <f>0.01*('[19]19-Jun-06'!$N14/(0.25*(9-'[19]19-Jun-06'!$G14)))/'[19]19-Jun-06'!$A14</f>
        <v>0.005650793650793651</v>
      </c>
      <c r="V13" s="7">
        <f>0.01*('[20]4-Jul-06'!$N14/(0.25*(9-'[20]4-Jul-06'!$G14)))/'[20]4-Jul-06'!$A14</f>
        <v>0</v>
      </c>
      <c r="W13" s="7">
        <f>0.01*('[21]17-Jul-06'!$N14/(0.25*(9-'[21]17-Jul-06'!$G14)))/'[21]17-Jul-06'!$A14</f>
        <v>0.0019434074074074074</v>
      </c>
      <c r="X13" s="7">
        <f>0.01*('[22]1-Aug-06'!$N14/(0.25*(9-'[22]1-Aug-06'!$G14)))/'[22]1-Aug-06'!$A14</f>
        <v>0</v>
      </c>
      <c r="Y13" s="7">
        <f>0.01*('[23]14-Aug-06'!$N14/(0.25*(9-'[23]14-Aug-06'!$G14)))/'[23]14-Aug-06'!$A14</f>
        <v>0</v>
      </c>
      <c r="Z13" s="7">
        <f>0.01*('[24]28-Aug-06'!$N14/(0.25*(9-'[24]28-Aug-06'!$G14)))/'[24]28-Aug-06'!$A14</f>
        <v>0.0015522962962962962</v>
      </c>
      <c r="AA13" s="7">
        <f>0.01*('[25]11-Sep-06'!$N14/(0.25*(9-'[25]11-Sep-06'!$G14)))/'[25]11-Sep-06'!$A14</f>
        <v>0</v>
      </c>
      <c r="AB13" s="7">
        <f>0.01*('[26]25-Sep-06'!$N14/(0.25*(9-'[26]25-Sep-06'!$G14)))/'[26]25-Sep-06'!$A14</f>
        <v>0.0028065185185185185</v>
      </c>
    </row>
    <row r="14" spans="2:28" ht="12">
      <c r="B14" s="5" t="s">
        <v>5</v>
      </c>
      <c r="C14" s="7">
        <f>0.01*('[1]10-Oct-05'!$N15/(0.25*(9-'[1]10-Oct-05'!$G15)))/'[1]10-Oct-05'!$A15</f>
        <v>0.030984126984126982</v>
      </c>
      <c r="D14" s="7">
        <f>0.01*('[2]24-Oct-05'!$N15/(0.25*(9-'[2]24-Oct-05'!$G15)))/'[2]24-Oct-05'!$A15</f>
        <v>0.0013635555555555558</v>
      </c>
      <c r="E14" s="7">
        <f>0.01*('[3]7-Nov-05'!$N15/(0.25*(9-'[3]7-Nov-05'!$G15)))/'[3]7-Nov-05'!$A15</f>
        <v>0.00024444444444444443</v>
      </c>
      <c r="F14" s="7">
        <f>0.01*('[4]21-Nov-05'!$N15/(0.25*(9-'[4]21-Nov-05'!$G15)))/'[4]21-Nov-05'!$A15</f>
        <v>0</v>
      </c>
      <c r="G14" s="7">
        <f>0.01*('[5]5-Dec-05'!$N15/(0.25*(9-'[5]5-Dec-05'!$G15)))/'[5]5-Dec-05'!$A15</f>
        <v>0</v>
      </c>
      <c r="H14" s="7">
        <f>0.01*('[6]19-Dec-05'!$N15/(0.25*(9-'[6]19-Dec-05'!$G15)))/'[6]19-Dec-05'!$A15</f>
        <v>0</v>
      </c>
      <c r="I14" s="7">
        <f>0.01*('[7]2-Jan-06'!$N15/(0.25*(9-'[7]2-Jan-06'!$G15)))/'[7]2-Jan-06'!$A15</f>
        <v>0.0006113888888888889</v>
      </c>
      <c r="J14" s="7">
        <f>0.01*('[8]17-Jan-06'!$N15/(0.25*(9-'[8]17-Jan-06'!$G15)))/'[8]17-Jan-06'!$A15</f>
        <v>4.0341880341880346E-05</v>
      </c>
      <c r="K14" s="7">
        <f>0.01*('[9]30-Jan-06'!$N15/(0.25*(9-'[9]30-Jan-06'!$G15)))/'[9]30-Jan-06'!$A15</f>
        <v>0.004386984126984127</v>
      </c>
      <c r="L14" s="7">
        <f>0.01*('[10]14-Feb-06'!$N15/(0.25*(9-'[10]14-Feb-06'!$G15)))/'[10]14-Feb-06'!$A15</f>
        <v>0</v>
      </c>
      <c r="M14" s="7">
        <f>0.01*('[11]27-Feb-06'!$N15/(0.25*(9-'[11]27-Feb-06'!$G15)))/'[11]27-Feb-06'!$A15</f>
        <v>0</v>
      </c>
      <c r="N14" s="7">
        <f>0.01*('[12]13-Mar-06'!$N15/(0.25*(9-'[12]13-Mar-06'!$G15)))/'[12]13-Mar-06'!$A15</f>
        <v>0</v>
      </c>
      <c r="O14" s="7">
        <f>0.01*('[13]27-Mar-06'!$N15/(0.25*(9-'[13]27-Mar-06'!$G15)))/'[13]27-Mar-06'!$A15</f>
        <v>0</v>
      </c>
      <c r="P14" s="7">
        <f>0.01*('[14]10-Apr-06'!$N15/(0.25*(9-'[14]10-Apr-06'!$G15)))/'[14]10-Apr-06'!$A15</f>
        <v>0</v>
      </c>
      <c r="Q14" s="7">
        <f>0.01*('[15]24-Apr-06'!$N15/(0.25*(9-'[15]24-Apr-06'!$G15)))/'[15]24-Apr-06'!$A15</f>
        <v>0</v>
      </c>
      <c r="R14" s="7">
        <f>0.01*('[16]8-May-06'!$N15/(0.25*(9-'[16]8-May-06'!$G15)))/'[16]8-May-06'!$A15</f>
        <v>0</v>
      </c>
      <c r="S14" s="7">
        <f>0.01*('[17]23-May-06'!$N15/(0.25*(9-'[17]23-May-06'!$G15)))/'[17]23-May-06'!$A15</f>
        <v>0</v>
      </c>
      <c r="T14" s="7">
        <f>0.01*('[18]5-Jun-06'!$N15/(0.25*(9-'[18]5-Jun-06'!$G15)))/'[18]5-Jun-06'!$A15</f>
        <v>0</v>
      </c>
      <c r="U14" s="7">
        <f>0.01*('[19]19-Jun-06'!$N15/(0.25*(9-'[19]19-Jun-06'!$G15)))/'[19]19-Jun-06'!$A15</f>
        <v>0.001309925925925926</v>
      </c>
      <c r="V14" s="7">
        <f>0.01*('[20]4-Jul-06'!$N15/(0.25*(9-'[20]4-Jul-06'!$G15)))/'[20]4-Jul-06'!$A15</f>
        <v>0</v>
      </c>
      <c r="W14" s="7">
        <f>0.01*('[21]17-Jul-06'!$N15/(0.25*(9-'[21]17-Jul-06'!$G15)))/'[21]17-Jul-06'!$A15</f>
        <v>0</v>
      </c>
      <c r="X14" s="7">
        <f>0.01*('[22]1-Aug-06'!$N15/(0.25*(9-'[22]1-Aug-06'!$G15)))/'[22]1-Aug-06'!$A15</f>
        <v>0</v>
      </c>
      <c r="Y14" s="7">
        <f>0.01*('[23]14-Aug-06'!$N15/(0.25*(9-'[23]14-Aug-06'!$G15)))/'[23]14-Aug-06'!$A15</f>
        <v>0</v>
      </c>
      <c r="Z14" s="7">
        <f>0.01*('[24]28-Aug-06'!$N15/(0.25*(9-'[24]28-Aug-06'!$G15)))/'[24]28-Aug-06'!$A15</f>
        <v>0</v>
      </c>
      <c r="AA14" s="7">
        <f>0.01*('[25]11-Sep-06'!$N15/(0.25*(9-'[25]11-Sep-06'!$G15)))/'[25]11-Sep-06'!$A15</f>
        <v>0</v>
      </c>
      <c r="AB14" s="7">
        <f>0.01*('[26]25-Sep-06'!$N15/(0.25*(9-'[26]25-Sep-06'!$G15)))/'[26]25-Sep-06'!$A15</f>
        <v>0.0014379259259259258</v>
      </c>
    </row>
    <row r="15" spans="2:28" ht="12">
      <c r="B15" s="5" t="s">
        <v>6</v>
      </c>
      <c r="C15" s="7">
        <f>0.01*('[1]10-Oct-05'!$N16/(0.25*(9-'[1]10-Oct-05'!$G16)))/'[1]10-Oct-05'!$A16</f>
        <v>0</v>
      </c>
      <c r="D15" s="7">
        <f>0.01*('[2]24-Oct-05'!$N16/(0.25*(9-'[2]24-Oct-05'!$G16)))/'[2]24-Oct-05'!$A16</f>
        <v>0</v>
      </c>
      <c r="E15" s="7">
        <f>0.01*('[3]7-Nov-05'!$N16/(0.25*(9-'[3]7-Nov-05'!$G16)))/'[3]7-Nov-05'!$A16</f>
        <v>0</v>
      </c>
      <c r="F15" s="7">
        <f>0.01*('[4]21-Nov-05'!$N16/(0.25*(9-'[4]21-Nov-05'!$G16)))/'[4]21-Nov-05'!$A16</f>
        <v>0</v>
      </c>
      <c r="G15" s="7">
        <f>0.01*('[5]5-Dec-05'!$N16/(0.25*(9-'[5]5-Dec-05'!$G16)))/'[5]5-Dec-05'!$A16</f>
        <v>0</v>
      </c>
      <c r="H15" s="7">
        <f>0.01*('[6]19-Dec-05'!$N16/(0.25*(9-'[6]19-Dec-05'!$G16)))/'[6]19-Dec-05'!$A16</f>
        <v>0</v>
      </c>
      <c r="I15" s="7">
        <f>0.01*('[7]2-Jan-06'!$N16/(0.25*(9-'[7]2-Jan-06'!$G16)))/'[7]2-Jan-06'!$A16</f>
        <v>0.0009304761904761906</v>
      </c>
      <c r="J15" s="7">
        <f>0.01*('[8]17-Jan-06'!$N16/(0.25*(9-'[8]17-Jan-06'!$G16)))/'[8]17-Jan-06'!$A16</f>
        <v>0.002423492063492064</v>
      </c>
      <c r="K15" s="7">
        <f>0.01*('[9]30-Jan-06'!$N16/(0.25*(9-'[9]30-Jan-06'!$G16)))/'[9]30-Jan-06'!$A16</f>
        <v>0.005619365079365079</v>
      </c>
      <c r="L15" s="7">
        <f>0.01*('[10]14-Feb-06'!$N16/(0.25*(9-'[10]14-Feb-06'!$G16)))/'[10]14-Feb-06'!$A16</f>
        <v>0</v>
      </c>
      <c r="M15" s="7">
        <f>0.01*('[11]27-Feb-06'!$N16/(0.25*(9-'[11]27-Feb-06'!$G16)))/'[11]27-Feb-06'!$A16</f>
        <v>0</v>
      </c>
      <c r="N15" s="7">
        <f>0.01*('[12]13-Mar-06'!$N16/(0.25*(9-'[12]13-Mar-06'!$G16)))/'[12]13-Mar-06'!$A16</f>
        <v>0</v>
      </c>
      <c r="O15" s="7">
        <f>0.01*('[13]27-Mar-06'!$N16/(0.25*(9-'[13]27-Mar-06'!$G16)))/'[13]27-Mar-06'!$A16</f>
        <v>0.0008116239316239317</v>
      </c>
      <c r="P15" s="7">
        <f>0.01*('[14]10-Apr-06'!$N16/(0.25*(9-'[14]10-Apr-06'!$G16)))/'[14]10-Apr-06'!$A16</f>
        <v>0.0017165079365079364</v>
      </c>
      <c r="Q15" s="7">
        <f>0.01*('[15]24-Apr-06'!$N16/(0.25*(9-'[15]24-Apr-06'!$G16)))/'[15]24-Apr-06'!$A16</f>
        <v>0.001005811965811966</v>
      </c>
      <c r="R15" s="7">
        <f>0.01*('[16]8-May-06'!$N16/(0.25*(9-'[16]8-May-06'!$G16)))/'[16]8-May-06'!$A16</f>
        <v>0</v>
      </c>
      <c r="S15" s="7">
        <f>0.01*('[17]23-May-06'!$N16/(0.25*(9-'[17]23-May-06'!$G16)))/'[17]23-May-06'!$A16</f>
        <v>0</v>
      </c>
      <c r="T15" s="7">
        <f>0.01*('[18]5-Jun-06'!$N16/(0.25*(9-'[18]5-Jun-06'!$G16)))/'[18]5-Jun-06'!$A16</f>
        <v>0.0016464957264957264</v>
      </c>
      <c r="U15" s="7">
        <f>0.01*('[19]19-Jun-06'!$N16/(0.25*(9-'[19]19-Jun-06'!$G16)))/'[19]19-Jun-06'!$A16</f>
        <v>0</v>
      </c>
      <c r="V15" s="7">
        <f>0.01*('[20]4-Jul-06'!$N16/(0.25*(9-'[20]4-Jul-06'!$G16)))/'[20]4-Jul-06'!$A16</f>
        <v>0.0007323076923076923</v>
      </c>
      <c r="W15" s="7">
        <f>0.01*('[21]17-Jul-06'!$N16/(0.25*(9-'[21]17-Jul-06'!$G16)))/'[21]17-Jul-06'!$A16</f>
        <v>0.013155555555555557</v>
      </c>
      <c r="X15" s="7">
        <f>0.01*('[22]1-Aug-06'!$N16/(0.25*(9-'[22]1-Aug-06'!$G16)))/'[22]1-Aug-06'!$A16</f>
        <v>0</v>
      </c>
      <c r="Y15" s="7">
        <f>0.01*('[23]14-Aug-06'!$N16/(0.25*(9-'[23]14-Aug-06'!$G16)))/'[23]14-Aug-06'!$A16</f>
        <v>0</v>
      </c>
      <c r="Z15" s="7">
        <f>0.01*('[24]28-Aug-06'!$N16/(0.25*(9-'[24]28-Aug-06'!$G16)))/'[24]28-Aug-06'!$A16</f>
        <v>0</v>
      </c>
      <c r="AA15" s="7">
        <f>0.01*('[25]11-Sep-06'!$N16/(0.25*(9-'[25]11-Sep-06'!$G16)))/'[25]11-Sep-06'!$A16</f>
        <v>0</v>
      </c>
      <c r="AB15" s="7">
        <f>0.01*('[26]25-Sep-06'!$N16/(0.25*(9-'[26]25-Sep-06'!$G16)))/'[26]25-Sep-06'!$A16</f>
        <v>0</v>
      </c>
    </row>
    <row r="16" spans="2:28" ht="12">
      <c r="B16" s="5" t="s">
        <v>7</v>
      </c>
      <c r="C16" s="7">
        <f>0.01*('[1]10-Oct-05'!$N17/(0.25*(9-'[1]10-Oct-05'!$G17)))/'[1]10-Oct-05'!$A17</f>
        <v>0</v>
      </c>
      <c r="D16" s="7">
        <f>0.01*('[2]24-Oct-05'!$N17/(0.25*(9-'[2]24-Oct-05'!$G17)))/'[2]24-Oct-05'!$A17</f>
        <v>4.126984126984127E-06</v>
      </c>
      <c r="E16" s="7">
        <f>0.01*('[3]7-Nov-05'!$N17/(0.25*(9-'[3]7-Nov-05'!$G17)))/'[3]7-Nov-05'!$A17</f>
        <v>0</v>
      </c>
      <c r="F16" s="7">
        <f>0.01*('[4]21-Nov-05'!$N17/(0.25*(9-'[4]21-Nov-05'!$G17)))/'[4]21-Nov-05'!$A17</f>
        <v>0.0036094444444444446</v>
      </c>
      <c r="G16" s="7">
        <f>0.01*('[5]5-Dec-05'!$N17/(0.25*(9-'[5]5-Dec-05'!$G17)))/'[5]5-Dec-05'!$A17</f>
        <v>0</v>
      </c>
      <c r="H16" s="7">
        <f>0.01*('[6]19-Dec-05'!$N17/(0.25*(9-'[6]19-Dec-05'!$G17)))/'[6]19-Dec-05'!$A17</f>
        <v>0.013185185185185187</v>
      </c>
      <c r="I16" s="7">
        <f>0.01*('[7]2-Jan-06'!$N17/(0.25*(9-'[7]2-Jan-06'!$G17)))/'[7]2-Jan-06'!$A17</f>
        <v>0</v>
      </c>
      <c r="J16" s="7">
        <f>0.01*('[8]17-Jan-06'!$N17/(0.25*(9-'[8]17-Jan-06'!$G17)))/'[8]17-Jan-06'!$A17</f>
        <v>0</v>
      </c>
      <c r="K16" s="7">
        <f>0.01*('[9]30-Jan-06'!$N17/(0.25*(9-'[9]30-Jan-06'!$G17)))/'[9]30-Jan-06'!$A17</f>
        <v>0</v>
      </c>
      <c r="L16" s="7">
        <f>0.01*('[10]14-Feb-06'!$N17/(0.25*(9-'[10]14-Feb-06'!$G17)))/'[10]14-Feb-06'!$A17</f>
        <v>0.008581196581196583</v>
      </c>
      <c r="M16" s="7">
        <f>0.01*('[11]27-Feb-06'!$N17/(0.25*(9-'[11]27-Feb-06'!$G17)))/'[11]27-Feb-06'!$A17</f>
        <v>0</v>
      </c>
      <c r="N16" s="7">
        <f>0.01*('[12]13-Mar-06'!$N17/(0.25*(9-'[12]13-Mar-06'!$G17)))/'[12]13-Mar-06'!$A17</f>
        <v>0.0006752777777777779</v>
      </c>
      <c r="O16" s="7">
        <f>0.01*('[13]27-Mar-06'!$N17/(0.25*(9-'[13]27-Mar-06'!$G17)))/'[13]27-Mar-06'!$A17</f>
        <v>0</v>
      </c>
      <c r="P16" s="7">
        <f>0.01*('[14]10-Apr-06'!$N17/(0.25*(9-'[14]10-Apr-06'!$G17)))/'[14]10-Apr-06'!$A17</f>
        <v>0.0004495238095238095</v>
      </c>
      <c r="Q16" s="7">
        <f>0.01*('[15]24-Apr-06'!$N17/(0.25*(9-'[15]24-Apr-06'!$G17)))/'[15]24-Apr-06'!$A17</f>
        <v>0</v>
      </c>
      <c r="R16" s="7">
        <f>0.01*('[16]8-May-06'!$N17/(0.25*(9-'[16]8-May-06'!$G17)))/'[16]8-May-06'!$A17</f>
        <v>0.0010165925925925926</v>
      </c>
      <c r="S16" s="7">
        <f>0.01*('[17]23-May-06'!$N17/(0.25*(9-'[17]23-May-06'!$G17)))/'[17]23-May-06'!$A17</f>
        <v>0.0014912592592592594</v>
      </c>
      <c r="T16" s="7">
        <f>0.01*('[18]5-Jun-06'!$N17/(0.25*(9-'[18]5-Jun-06'!$G17)))/'[18]5-Jun-06'!$A17</f>
        <v>0.001507008547008547</v>
      </c>
      <c r="U16" s="7">
        <f>0.01*('[19]19-Jun-06'!$N17/(0.25*(9-'[19]19-Jun-06'!$G17)))/'[19]19-Jun-06'!$A17</f>
        <v>8.325925925925927E-05</v>
      </c>
      <c r="V16" s="7">
        <f>0.01*('[20]4-Jul-06'!$N17/(0.25*(9-'[20]4-Jul-06'!$G17)))/'[20]4-Jul-06'!$A17</f>
        <v>0.0010823931623931624</v>
      </c>
      <c r="W16" s="7">
        <f>0.01*('[21]17-Jul-06'!$N17/(0.25*(9-'[21]17-Jul-06'!$G17)))/'[21]17-Jul-06'!$A17</f>
        <v>0</v>
      </c>
      <c r="X16" s="7">
        <f>0.01*('[22]1-Aug-06'!$N17/(0.25*(9-'[22]1-Aug-06'!$G17)))/'[22]1-Aug-06'!$A17</f>
        <v>0.00018607407407407407</v>
      </c>
      <c r="Y16" s="7">
        <f>0.01*('[23]14-Aug-06'!$N17/(0.25*(9-'[23]14-Aug-06'!$G17)))/'[23]14-Aug-06'!$A17</f>
        <v>0</v>
      </c>
      <c r="Z16" s="7">
        <f>0.01*('[24]28-Aug-06'!$N17/(0.25*(9-'[24]28-Aug-06'!$G17)))/'[24]28-Aug-06'!$A17</f>
        <v>0.00946031746031746</v>
      </c>
      <c r="AA16" s="7">
        <f>0.01*('[25]11-Sep-06'!$N17/(0.25*(9-'[25]11-Sep-06'!$G17)))/'[25]11-Sep-06'!$A17</f>
        <v>0</v>
      </c>
      <c r="AB16" s="7">
        <f>0.01*('[26]25-Sep-06'!$N17/(0.25*(9-'[26]25-Sep-06'!$G17)))/'[26]25-Sep-06'!$A17</f>
        <v>0.0003274074074074074</v>
      </c>
    </row>
    <row r="17" spans="2:28" ht="12">
      <c r="B17" s="5" t="s">
        <v>8</v>
      </c>
      <c r="C17" s="7">
        <f>0.01*('[1]10-Oct-05'!$N18/(0.25*(9-'[1]10-Oct-05'!$G18)))/'[1]10-Oct-05'!$A18</f>
        <v>0.000559047619047619</v>
      </c>
      <c r="D17" s="7">
        <f>0.01*('[2]24-Oct-05'!$N18/(0.25*(9-'[2]24-Oct-05'!$G18)))/'[2]24-Oct-05'!$A18</f>
        <v>0</v>
      </c>
      <c r="E17" s="7">
        <f>0.01*('[3]7-Nov-05'!$N18/(0.25*(9-'[3]7-Nov-05'!$G18)))/'[3]7-Nov-05'!$A18</f>
        <v>0</v>
      </c>
      <c r="F17" s="7">
        <f>0.01*('[4]21-Nov-05'!$N18/(0.25*(9-'[4]21-Nov-05'!$G18)))/'[4]21-Nov-05'!$A18</f>
        <v>0.0003535353535353536</v>
      </c>
      <c r="G17" s="7">
        <f>0.01*('[5]5-Dec-05'!$N18/(0.25*(9-'[5]5-Dec-05'!$G18)))/'[5]5-Dec-05'!$A18</f>
        <v>0.0013273015873015873</v>
      </c>
      <c r="H17" s="7">
        <f>0.01*('[6]19-Dec-05'!$N18/(0.25*(9-'[6]19-Dec-05'!$G18)))/'[6]19-Dec-05'!$A18</f>
        <v>0</v>
      </c>
      <c r="I17" s="7">
        <f>0.01*('[7]2-Jan-06'!$N18/(0.25*(9-'[7]2-Jan-06'!$G18)))/'[7]2-Jan-06'!$A18</f>
        <v>0</v>
      </c>
      <c r="J17" s="7">
        <f>0.01*('[8]17-Jan-06'!$N18/(0.25*(9-'[8]17-Jan-06'!$G18)))/'[8]17-Jan-06'!$A18</f>
        <v>0</v>
      </c>
      <c r="K17" s="7">
        <f>0.01*('[9]30-Jan-06'!$N18/(0.25*(9-'[9]30-Jan-06'!$G18)))/'[9]30-Jan-06'!$A18</f>
        <v>0.0031405128205128203</v>
      </c>
      <c r="L17" s="7">
        <f>0.01*('[10]14-Feb-06'!$N18/(0.25*(9-'[10]14-Feb-06'!$G18)))/'[10]14-Feb-06'!$A18</f>
        <v>0</v>
      </c>
      <c r="M17" s="7">
        <f>0.01*('[11]27-Feb-06'!$N18/(0.25*(9-'[11]27-Feb-06'!$G18)))/'[11]27-Feb-06'!$A18</f>
        <v>0</v>
      </c>
      <c r="N17" s="7">
        <f>0.01*('[12]13-Mar-06'!$N18/(0.25*(9-'[12]13-Mar-06'!$G18)))/'[12]13-Mar-06'!$A18</f>
        <v>0</v>
      </c>
      <c r="O17" s="7">
        <f>0.01*('[13]27-Mar-06'!$N18/(0.25*(9-'[13]27-Mar-06'!$G18)))/'[13]27-Mar-06'!$A18</f>
        <v>0.004476190476190476</v>
      </c>
      <c r="P17" s="7">
        <f>0.01*('[14]10-Apr-06'!$N18/(0.25*(9-'[14]10-Apr-06'!$G18)))/'[14]10-Apr-06'!$A18</f>
        <v>0</v>
      </c>
      <c r="Q17" s="7">
        <f>0.01*('[15]24-Apr-06'!$N18/(0.25*(9-'[15]24-Apr-06'!$G18)))/'[15]24-Apr-06'!$A18</f>
        <v>0</v>
      </c>
      <c r="R17" s="7">
        <f>0.01*('[16]8-May-06'!$N18/(0.25*(9-'[16]8-May-06'!$G18)))/'[16]8-May-06'!$A18</f>
        <v>0</v>
      </c>
      <c r="S17" s="7">
        <f>0.01*('[17]23-May-06'!$N18/(0.25*(9-'[17]23-May-06'!$G18)))/'[17]23-May-06'!$A18</f>
        <v>0</v>
      </c>
      <c r="T17" s="7">
        <f>0.01*('[18]5-Jun-06'!$N18/(0.25*(9-'[18]5-Jun-06'!$G18)))/'[18]5-Jun-06'!$A18</f>
        <v>0</v>
      </c>
      <c r="U17" s="7">
        <f>0.01*('[19]19-Jun-06'!$N18/(0.25*(9-'[19]19-Jun-06'!$G18)))/'[19]19-Jun-06'!$A18</f>
        <v>0.00038412698412698416</v>
      </c>
      <c r="V17" s="7">
        <f>0.01*('[20]4-Jul-06'!$N18/(0.25*(9-'[20]4-Jul-06'!$G18)))/'[20]4-Jul-06'!$A18</f>
        <v>0</v>
      </c>
      <c r="W17" s="7">
        <f>0.01*('[21]17-Jul-06'!$N18/(0.25*(9-'[21]17-Jul-06'!$G18)))/'[21]17-Jul-06'!$A18</f>
        <v>0</v>
      </c>
      <c r="X17" s="7">
        <f>0.01*('[22]1-Aug-06'!$N18/(0.25*(9-'[22]1-Aug-06'!$G18)))/'[22]1-Aug-06'!$A18</f>
        <v>0</v>
      </c>
      <c r="Y17" s="7">
        <f>0.01*('[23]14-Aug-06'!$N18/(0.25*(9-'[23]14-Aug-06'!$G18)))/'[23]14-Aug-06'!$A18</f>
        <v>0.009470158730158731</v>
      </c>
      <c r="Z17" s="7">
        <f>0.01*('[24]28-Aug-06'!$N18/(0.25*(9-'[24]28-Aug-06'!$G18)))/'[24]28-Aug-06'!$A18</f>
        <v>0.0007757264957264957</v>
      </c>
      <c r="AA17" s="7">
        <f>0.01*('[25]11-Sep-06'!$N18/(0.25*(9-'[25]11-Sep-06'!$G18)))/'[25]11-Sep-06'!$A18</f>
        <v>0</v>
      </c>
      <c r="AB17" s="7">
        <f>0.01*('[26]25-Sep-06'!$N18/(0.25*(9-'[26]25-Sep-06'!$G18)))/'[26]25-Sep-06'!$A18</f>
        <v>0.0010390476190476191</v>
      </c>
    </row>
    <row r="18" spans="2:28" ht="12">
      <c r="B18" s="5" t="s">
        <v>9</v>
      </c>
      <c r="C18" s="7">
        <f>0.01*('[1]10-Oct-05'!$N19/(0.25*(9-'[1]10-Oct-05'!$G19)))/'[1]10-Oct-05'!$A19</f>
        <v>0</v>
      </c>
      <c r="D18" s="7">
        <f>0.01*('[2]24-Oct-05'!$N19/(0.25*(9-'[2]24-Oct-05'!$G19)))/'[2]24-Oct-05'!$A19</f>
        <v>0</v>
      </c>
      <c r="E18" s="7">
        <f>0.01*('[3]7-Nov-05'!$N19/(0.25*(9-'[3]7-Nov-05'!$G19)))/'[3]7-Nov-05'!$A19</f>
        <v>0</v>
      </c>
      <c r="F18" s="7">
        <f>0.01*('[4]21-Nov-05'!$N19/(0.25*(9-'[4]21-Nov-05'!$G19)))/'[4]21-Nov-05'!$A19</f>
        <v>0.0011103267973856209</v>
      </c>
      <c r="G18" s="7">
        <f>0.01*('[5]5-Dec-05'!$N19/(0.25*(9-'[5]5-Dec-05'!$G19)))/'[5]5-Dec-05'!$A19</f>
        <v>0</v>
      </c>
      <c r="H18" s="7">
        <f>0.01*('[6]19-Dec-05'!$N19/(0.25*(9-'[6]19-Dec-05'!$G19)))/'[6]19-Dec-05'!$A19</f>
        <v>0</v>
      </c>
      <c r="I18" s="7">
        <f>0.01*('[7]2-Jan-06'!$N19/(0.25*(9-'[7]2-Jan-06'!$G19)))/'[7]2-Jan-06'!$A19</f>
        <v>0</v>
      </c>
      <c r="J18" s="7">
        <f>0.01*('[8]17-Jan-06'!$N19/(0.25*(9-'[8]17-Jan-06'!$G19)))/'[8]17-Jan-06'!$A19</f>
        <v>0</v>
      </c>
      <c r="K18" s="7">
        <f>0.01*('[9]30-Jan-06'!$N19/(0.25*(9-'[9]30-Jan-06'!$G19)))/'[9]30-Jan-06'!$A19</f>
        <v>0</v>
      </c>
      <c r="L18" s="7">
        <f>0.01*('[10]14-Feb-06'!$N19/(0.25*(9-'[10]14-Feb-06'!$G19)))/'[10]14-Feb-06'!$A19</f>
        <v>0</v>
      </c>
      <c r="M18" s="7">
        <f>0.01*('[11]27-Feb-06'!$N19/(0.25*(9-'[11]27-Feb-06'!$G19)))/'[11]27-Feb-06'!$A19</f>
        <v>0</v>
      </c>
      <c r="N18" s="7">
        <f>0.01*('[12]13-Mar-06'!$N19/(0.25*(9-'[12]13-Mar-06'!$G19)))/'[12]13-Mar-06'!$A19</f>
        <v>0.0002972222222222222</v>
      </c>
      <c r="O18" s="7">
        <f>0.01*('[13]27-Mar-06'!$N19/(0.25*(9-'[13]27-Mar-06'!$G19)))/'[13]27-Mar-06'!$A19</f>
        <v>0</v>
      </c>
      <c r="P18" s="7">
        <f>0.01*('[14]10-Apr-06'!$N19/(0.25*(9-'[14]10-Apr-06'!$G19)))/'[14]10-Apr-06'!$A19</f>
        <v>0</v>
      </c>
      <c r="Q18" s="7">
        <f>0.01*('[15]24-Apr-06'!$N19/(0.25*(9-'[15]24-Apr-06'!$G19)))/'[15]24-Apr-06'!$A19</f>
        <v>0</v>
      </c>
      <c r="R18" s="7">
        <f>0.01*('[16]8-May-06'!$N19/(0.25*(9-'[16]8-May-06'!$G19)))/'[16]8-May-06'!$A19</f>
        <v>0.0007603174603174604</v>
      </c>
      <c r="S18" s="7">
        <f>0.01*('[17]23-May-06'!$N19/(0.25*(9-'[17]23-May-06'!$G19)))/'[17]23-May-06'!$A19</f>
        <v>0.00048651851851851856</v>
      </c>
      <c r="T18" s="7">
        <f>0.01*('[18]5-Jun-06'!$N19/(0.25*(9-'[18]5-Jun-06'!$G19)))/'[18]5-Jun-06'!$A19</f>
        <v>0</v>
      </c>
      <c r="U18" s="7">
        <f>0.01*('[19]19-Jun-06'!$N19/(0.25*(9-'[19]19-Jun-06'!$G19)))/'[19]19-Jun-06'!$A19</f>
        <v>0</v>
      </c>
      <c r="V18" s="7">
        <f>0.01*('[20]4-Jul-06'!$N19/(0.25*(9-'[20]4-Jul-06'!$G19)))/'[20]4-Jul-06'!$A19</f>
        <v>0</v>
      </c>
      <c r="W18" s="7">
        <f>0.01*('[21]17-Jul-06'!$N19/(0.25*(9-'[21]17-Jul-06'!$G19)))/'[21]17-Jul-06'!$A19</f>
        <v>0.00044177777777777786</v>
      </c>
      <c r="X18" s="7">
        <f>0.01*('[22]1-Aug-06'!$N19/(0.25*(9-'[22]1-Aug-06'!$G19)))/'[22]1-Aug-06'!$A19</f>
        <v>0</v>
      </c>
      <c r="Y18" s="7">
        <f>0.01*('[23]14-Aug-06'!$N19/(0.25*(9-'[23]14-Aug-06'!$G19)))/'[23]14-Aug-06'!$A19</f>
        <v>0</v>
      </c>
      <c r="Z18" s="7">
        <f>0.01*('[24]28-Aug-06'!$N19/(0.25*(9-'[24]28-Aug-06'!$G19)))/'[24]28-Aug-06'!$A19</f>
        <v>0.0004591666666666667</v>
      </c>
      <c r="AA18" s="7">
        <f>0.01*('[25]11-Sep-06'!$N19/(0.25*(9-'[25]11-Sep-06'!$G19)))/'[25]11-Sep-06'!$A19</f>
        <v>0</v>
      </c>
      <c r="AB18" s="7">
        <f>0.01*('[26]25-Sep-06'!$N19/(0.25*(9-'[26]25-Sep-06'!$G19)))/'[26]25-Sep-06'!$A19</f>
        <v>0</v>
      </c>
    </row>
    <row r="19" spans="2:28" ht="12">
      <c r="B19" s="5" t="s">
        <v>10</v>
      </c>
      <c r="C19" s="7">
        <f>0.01*('[1]10-Oct-05'!$N20/(0.25*(9-'[1]10-Oct-05'!$G20)))/'[1]10-Oct-05'!$A20</f>
        <v>0</v>
      </c>
      <c r="D19" s="7">
        <f>0.01*('[2]24-Oct-05'!$N20/(0.25*(9-'[2]24-Oct-05'!$G20)))/'[2]24-Oct-05'!$A20</f>
        <v>0</v>
      </c>
      <c r="E19" s="7">
        <f>0.01*('[3]7-Nov-05'!$N20/(0.25*(9-'[3]7-Nov-05'!$G20)))/'[3]7-Nov-05'!$A20</f>
        <v>0</v>
      </c>
      <c r="F19" s="7">
        <f>0.01*('[4]21-Nov-05'!$N20/(0.25*(9-'[4]21-Nov-05'!$G20)))/'[4]21-Nov-05'!$A20</f>
        <v>0</v>
      </c>
      <c r="G19" s="7">
        <f>0.01*('[5]5-Dec-05'!$N20/(0.25*(9-'[5]5-Dec-05'!$G20)))/'[5]5-Dec-05'!$A20</f>
        <v>0.00040962962962962963</v>
      </c>
      <c r="H19" s="7">
        <f>0.01*('[6]19-Dec-05'!$N20/(0.25*(9-'[6]19-Dec-05'!$G20)))/'[6]19-Dec-05'!$A20</f>
        <v>0</v>
      </c>
      <c r="I19" s="7">
        <f>0.01*('[7]2-Jan-06'!$N20/(0.25*(9-'[7]2-Jan-06'!$G20)))/'[7]2-Jan-06'!$A20</f>
        <v>0</v>
      </c>
      <c r="J19" s="7">
        <f>0.01*('[8]17-Jan-06'!$N20/(0.25*(9-'[8]17-Jan-06'!$G20)))/'[8]17-Jan-06'!$A20</f>
        <v>0.012786324786324786</v>
      </c>
      <c r="K19" s="7">
        <f>0.01*('[9]30-Jan-06'!$N20/(0.25*(9-'[9]30-Jan-06'!$G20)))/'[9]30-Jan-06'!$A20</f>
        <v>0</v>
      </c>
      <c r="L19" s="7">
        <f>0.01*('[10]14-Feb-06'!$N20/(0.25*(9-'[10]14-Feb-06'!$G20)))/'[10]14-Feb-06'!$A20</f>
        <v>0.0002143589743589744</v>
      </c>
      <c r="M19" s="7">
        <f>0.01*('[11]27-Feb-06'!$N20/(0.25*(9-'[11]27-Feb-06'!$G20)))/'[11]27-Feb-06'!$A20</f>
        <v>0</v>
      </c>
      <c r="N19" s="7">
        <f>0.01*('[12]13-Mar-06'!$N20/(0.25*(9-'[12]13-Mar-06'!$G20)))/'[12]13-Mar-06'!$A20</f>
        <v>0</v>
      </c>
      <c r="O19" s="7">
        <f>0.01*('[13]27-Mar-06'!$N20/(0.25*(9-'[13]27-Mar-06'!$G20)))/'[13]27-Mar-06'!$A20</f>
        <v>0</v>
      </c>
      <c r="P19" s="7">
        <f>0.01*('[14]10-Apr-06'!$N20/(0.25*(9-'[14]10-Apr-06'!$G20)))/'[14]10-Apr-06'!$A20</f>
        <v>0.0016821052631578945</v>
      </c>
      <c r="Q19" s="7">
        <f>0.01*('[15]24-Apr-06'!$N20/(0.25*(9-'[15]24-Apr-06'!$G20)))/'[15]24-Apr-06'!$A20</f>
        <v>0</v>
      </c>
      <c r="R19" s="7">
        <f>0.01*('[16]8-May-06'!$N20/(0.25*(9-'[16]8-May-06'!$G20)))/'[16]8-May-06'!$A20</f>
        <v>0</v>
      </c>
      <c r="S19" s="7">
        <f>0.01*('[17]23-May-06'!$N20/(0.25*(9-'[17]23-May-06'!$G20)))/'[17]23-May-06'!$A20</f>
        <v>0</v>
      </c>
      <c r="T19" s="7">
        <f>0.01*('[18]5-Jun-06'!$N20/(0.25*(9-'[18]5-Jun-06'!$G20)))/'[18]5-Jun-06'!$A20</f>
        <v>0</v>
      </c>
      <c r="U19" s="7">
        <f>0.01*('[19]19-Jun-06'!$N20/(0.25*(9-'[19]19-Jun-06'!$G20)))/'[19]19-Jun-06'!$A20</f>
        <v>0</v>
      </c>
      <c r="V19" s="7">
        <f>0.01*('[20]4-Jul-06'!$N20/(0.25*(9-'[20]4-Jul-06'!$G20)))/'[20]4-Jul-06'!$A20</f>
        <v>0</v>
      </c>
      <c r="W19" s="7">
        <f>0.01*('[21]17-Jul-06'!$N20/(0.25*(9-'[21]17-Jul-06'!$G20)))/'[21]17-Jul-06'!$A20</f>
        <v>0</v>
      </c>
      <c r="X19" s="7">
        <f>0.01*('[22]1-Aug-06'!$N20/(0.25*(9-'[22]1-Aug-06'!$G20)))/'[22]1-Aug-06'!$A20</f>
        <v>0</v>
      </c>
      <c r="Y19" s="7">
        <f>0.01*('[23]14-Aug-06'!$N20/(0.25*(9-'[23]14-Aug-06'!$G20)))/'[23]14-Aug-06'!$A20</f>
        <v>0</v>
      </c>
      <c r="Z19" s="7">
        <f>0.01*('[24]28-Aug-06'!$N20/(0.25*(9-'[24]28-Aug-06'!$G20)))/'[24]28-Aug-06'!$A20</f>
        <v>0</v>
      </c>
      <c r="AA19" s="7">
        <f>0.01*('[25]11-Sep-06'!$N20/(0.25*(9-'[25]11-Sep-06'!$G20)))/'[25]11-Sep-06'!$A20</f>
        <v>0</v>
      </c>
      <c r="AB19" s="7">
        <f>0.01*('[26]25-Sep-06'!$N20/(0.25*(9-'[26]25-Sep-06'!$G20)))/'[26]25-Sep-06'!$A20</f>
        <v>0</v>
      </c>
    </row>
    <row r="20" spans="2:28" ht="12">
      <c r="B20" s="5" t="s">
        <v>11</v>
      </c>
      <c r="C20" s="7">
        <f>0.01*('[1]10-Oct-05'!$N21/(0.25*(9-'[1]10-Oct-05'!$G21)))/'[1]10-Oct-05'!$A21</f>
        <v>0</v>
      </c>
      <c r="D20" s="7">
        <f>0.01*('[2]24-Oct-05'!$N21/(0.25*(9-'[2]24-Oct-05'!$G21)))/'[2]24-Oct-05'!$A21</f>
        <v>0</v>
      </c>
      <c r="E20" s="7">
        <f>0.01*('[3]7-Nov-05'!$N21/(0.25*(9-'[3]7-Nov-05'!$G21)))/'[3]7-Nov-05'!$A21</f>
        <v>0</v>
      </c>
      <c r="F20" s="7">
        <f>0.01*('[4]21-Nov-05'!$N21/(0.25*(9-'[4]21-Nov-05'!$G21)))/'[4]21-Nov-05'!$A21</f>
        <v>9.703703703703704E-05</v>
      </c>
      <c r="G20" s="7">
        <f>0.01*('[5]5-Dec-05'!$N21/(0.25*(9-'[5]5-Dec-05'!$G21)))/'[5]5-Dec-05'!$A21</f>
        <v>0</v>
      </c>
      <c r="H20" s="7">
        <f>0.01*('[6]19-Dec-05'!$N21/(0.25*(9-'[6]19-Dec-05'!$G21)))/'[6]19-Dec-05'!$A21</f>
        <v>0</v>
      </c>
      <c r="I20" s="7">
        <f>0.01*('[7]2-Jan-06'!$N21/(0.25*(9-'[7]2-Jan-06'!$G21)))/'[7]2-Jan-06'!$A21</f>
        <v>0</v>
      </c>
      <c r="J20" s="7">
        <f>0.01*('[8]17-Jan-06'!$N21/(0.25*(9-'[8]17-Jan-06'!$G21)))/'[8]17-Jan-06'!$A21</f>
        <v>0.0001196825396825397</v>
      </c>
      <c r="K20" s="7">
        <f>0.01*('[9]30-Jan-06'!$N21/(0.25*(9-'[9]30-Jan-06'!$G21)))/'[9]30-Jan-06'!$A21</f>
        <v>0</v>
      </c>
      <c r="L20" s="7">
        <f>0.01*('[10]14-Feb-06'!$N21/(0.25*(9-'[10]14-Feb-06'!$G21)))/'[10]14-Feb-06'!$A21</f>
        <v>0</v>
      </c>
      <c r="M20" s="7">
        <f>0.01*('[11]27-Feb-06'!$N21/(0.25*(9-'[11]27-Feb-06'!$G21)))/'[11]27-Feb-06'!$A21</f>
        <v>0</v>
      </c>
      <c r="N20" s="7">
        <f>0.01*('[12]13-Mar-06'!$N21/(0.25*(9-'[12]13-Mar-06'!$G21)))/'[12]13-Mar-06'!$A21</f>
        <v>0</v>
      </c>
      <c r="O20" s="7">
        <f>0.01*('[13]27-Mar-06'!$N21/(0.25*(9-'[13]27-Mar-06'!$G21)))/'[13]27-Mar-06'!$A21</f>
        <v>0</v>
      </c>
      <c r="P20" s="7">
        <f>0.01*('[14]10-Apr-06'!$N21/(0.25*(9-'[14]10-Apr-06'!$G21)))/'[14]10-Apr-06'!$A21</f>
        <v>0</v>
      </c>
      <c r="Q20" s="7">
        <f>0.01*('[15]24-Apr-06'!$N21/(0.25*(9-'[15]24-Apr-06'!$G21)))/'[15]24-Apr-06'!$A21</f>
        <v>0</v>
      </c>
      <c r="R20" s="7">
        <f>0.01*('[16]8-May-06'!$N21/(0.25*(9-'[16]8-May-06'!$G21)))/'[16]8-May-06'!$A21</f>
        <v>0.0008433333333333334</v>
      </c>
      <c r="S20" s="7">
        <f>0.01*('[17]23-May-06'!$N21/(0.25*(9-'[17]23-May-06'!$G21)))/'[17]23-May-06'!$A21</f>
        <v>0.0008983006535947713</v>
      </c>
      <c r="T20" s="7">
        <f>0.01*('[18]5-Jun-06'!$N21/(0.25*(9-'[18]5-Jun-06'!$G21)))/'[18]5-Jun-06'!$A21</f>
        <v>0</v>
      </c>
      <c r="U20" s="7">
        <f>0.01*('[19]19-Jun-06'!$N21/(0.25*(9-'[19]19-Jun-06'!$G21)))/'[19]19-Jun-06'!$A21</f>
        <v>0</v>
      </c>
      <c r="V20" s="7">
        <f>0.01*('[20]4-Jul-06'!$N21/(0.25*(9-'[20]4-Jul-06'!$G21)))/'[20]4-Jul-06'!$A21</f>
        <v>0</v>
      </c>
      <c r="W20" s="7">
        <f>0.01*('[21]17-Jul-06'!$N21/(0.25*(9-'[21]17-Jul-06'!$G21)))/'[21]17-Jul-06'!$A21</f>
        <v>0</v>
      </c>
      <c r="X20" s="7">
        <f>0.01*('[22]1-Aug-06'!$N21/(0.25*(9-'[22]1-Aug-06'!$G21)))/'[22]1-Aug-06'!$A21</f>
        <v>0.000393968253968254</v>
      </c>
      <c r="Y20" s="7">
        <f>0.01*('[23]14-Aug-06'!$N21/(0.25*(9-'[23]14-Aug-06'!$G21)))/'[23]14-Aug-06'!$A21</f>
        <v>0.002374920634920635</v>
      </c>
      <c r="Z20" s="7">
        <f>0.01*('[24]28-Aug-06'!$N21/(0.25*(9-'[24]28-Aug-06'!$G21)))/'[24]28-Aug-06'!$A21</f>
        <v>0</v>
      </c>
      <c r="AA20" s="7">
        <f>0.01*('[25]11-Sep-06'!$N21/(0.25*(9-'[25]11-Sep-06'!$G21)))/'[25]11-Sep-06'!$A21</f>
        <v>0</v>
      </c>
      <c r="AB20" s="7">
        <f>0.01*('[26]25-Sep-06'!$N21/(0.25*(9-'[26]25-Sep-06'!$G21)))/'[26]25-Sep-06'!$A21</f>
        <v>0</v>
      </c>
    </row>
    <row r="21" spans="2:28" ht="12">
      <c r="B21" s="5" t="s">
        <v>12</v>
      </c>
      <c r="C21" s="7">
        <f>0.01*('[1]10-Oct-05'!$N22/(0.25*(9-'[1]10-Oct-05'!$G22)))/'[1]10-Oct-05'!$A22</f>
        <v>0.0007266666666666668</v>
      </c>
      <c r="D21" s="7">
        <f>0.01*('[2]24-Oct-05'!$N22/(0.25*(9-'[2]24-Oct-05'!$G22)))/'[2]24-Oct-05'!$A22</f>
        <v>0.0010965079365079366</v>
      </c>
      <c r="E21" s="7">
        <f>0.01*('[3]7-Nov-05'!$N22/(0.25*(9-'[3]7-Nov-05'!$G22)))/'[3]7-Nov-05'!$A22</f>
        <v>0</v>
      </c>
      <c r="F21" s="7">
        <f>0.01*('[4]21-Nov-05'!$N22/(0.25*(9-'[4]21-Nov-05'!$G22)))/'[4]21-Nov-05'!$A22</f>
        <v>0</v>
      </c>
      <c r="G21" s="7">
        <f>0.01*('[5]5-Dec-05'!$N22/(0.25*(9-'[5]5-Dec-05'!$G22)))/'[5]5-Dec-05'!$A22</f>
        <v>0</v>
      </c>
      <c r="H21" s="7">
        <f>0.01*('[6]19-Dec-05'!$N22/(0.25*(9-'[6]19-Dec-05'!$G22)))/'[6]19-Dec-05'!$A22</f>
        <v>0.00041269841269841274</v>
      </c>
      <c r="I21" s="7">
        <f>0.01*('[7]2-Jan-06'!$N22/(0.25*(9-'[7]2-Jan-06'!$G22)))/'[7]2-Jan-06'!$A22</f>
        <v>0</v>
      </c>
      <c r="J21" s="7">
        <f>0.01*('[8]17-Jan-06'!$N22/(0.25*(9-'[8]17-Jan-06'!$G22)))/'[8]17-Jan-06'!$A22</f>
        <v>0.002934285714285715</v>
      </c>
      <c r="K21" s="7">
        <f>0.01*('[9]30-Jan-06'!$N22/(0.25*(9-'[9]30-Jan-06'!$G22)))/'[9]30-Jan-06'!$A22</f>
        <v>0</v>
      </c>
      <c r="L21" s="7">
        <f>0.01*('[10]14-Feb-06'!$N22/(0.25*(9-'[10]14-Feb-06'!$G22)))/'[10]14-Feb-06'!$A22</f>
        <v>0</v>
      </c>
      <c r="M21" s="7">
        <f>0.01*('[11]27-Feb-06'!$N22/(0.25*(9-'[11]27-Feb-06'!$G22)))/'[11]27-Feb-06'!$A22</f>
        <v>0.010407407407407409</v>
      </c>
      <c r="N21" s="7">
        <f>0.01*('[12]13-Mar-06'!$N22/(0.25*(9-'[12]13-Mar-06'!$G22)))/'[12]13-Mar-06'!$A22</f>
        <v>0</v>
      </c>
      <c r="O21" s="7">
        <f>0.01*('[13]27-Mar-06'!$N22/(0.25*(9-'[13]27-Mar-06'!$G22)))/'[13]27-Mar-06'!$A22</f>
        <v>0</v>
      </c>
      <c r="P21" s="7">
        <f>0.01*('[14]10-Apr-06'!$N22/(0.25*(9-'[14]10-Apr-06'!$G22)))/'[14]10-Apr-06'!$A22</f>
        <v>0</v>
      </c>
      <c r="Q21" s="7">
        <f>0.01*('[15]24-Apr-06'!$N22/(0.25*(9-'[15]24-Apr-06'!$G22)))/'[15]24-Apr-06'!$A22</f>
        <v>0.0017081481481481483</v>
      </c>
      <c r="R21" s="7">
        <f>0.01*('[16]8-May-06'!$N22/(0.25*(9-'[16]8-May-06'!$G22)))/'[16]8-May-06'!$A22</f>
        <v>0.0010011111111111113</v>
      </c>
      <c r="S21" s="7">
        <f>0.01*('[17]23-May-06'!$N22/(0.25*(9-'[17]23-May-06'!$G22)))/'[17]23-May-06'!$A22</f>
        <v>0</v>
      </c>
      <c r="T21" s="7">
        <f>0.01*('[18]5-Jun-06'!$N22/(0.25*(9-'[18]5-Jun-06'!$G22)))/'[18]5-Jun-06'!$A22</f>
        <v>0</v>
      </c>
      <c r="U21" s="7">
        <f>0.01*('[19]19-Jun-06'!$N22/(0.25*(9-'[19]19-Jun-06'!$G22)))/'[19]19-Jun-06'!$A22</f>
        <v>0.0018180952380952384</v>
      </c>
      <c r="V21" s="7">
        <f>0.01*('[20]4-Jul-06'!$N22/(0.25*(9-'[20]4-Jul-06'!$G22)))/'[20]4-Jul-06'!$A22</f>
        <v>0.0009806535947712418</v>
      </c>
      <c r="W21" s="7">
        <f>0.01*('[21]17-Jul-06'!$N22/(0.25*(9-'[21]17-Jul-06'!$G22)))/'[21]17-Jul-06'!$A22</f>
        <v>0</v>
      </c>
      <c r="X21" s="7">
        <f>0.01*('[22]1-Aug-06'!$N22/(0.25*(9-'[22]1-Aug-06'!$G22)))/'[22]1-Aug-06'!$A22</f>
        <v>0.0008482962962962963</v>
      </c>
      <c r="Y21" s="7">
        <f>0.01*('[23]14-Aug-06'!$N22/(0.25*(9-'[23]14-Aug-06'!$G22)))/'[23]14-Aug-06'!$A22</f>
        <v>0</v>
      </c>
      <c r="Z21" s="7">
        <f>0.01*('[24]28-Aug-06'!$N22/(0.25*(9-'[24]28-Aug-06'!$G22)))/'[24]28-Aug-06'!$A22</f>
        <v>0</v>
      </c>
      <c r="AA21" s="7">
        <f>0.01*('[25]11-Sep-06'!$N22/(0.25*(9-'[25]11-Sep-06'!$G22)))/'[25]11-Sep-06'!$A22</f>
        <v>0</v>
      </c>
      <c r="AB21" s="7">
        <f>0.01*('[26]25-Sep-06'!$N22/(0.25*(9-'[26]25-Sep-06'!$G22)))/'[26]25-Sep-06'!$A22</f>
        <v>0.00017492063492063493</v>
      </c>
    </row>
    <row r="22" spans="2:28" ht="12">
      <c r="B22" s="5" t="s">
        <v>13</v>
      </c>
      <c r="C22" s="7">
        <f>0.01*('[1]10-Oct-05'!$N23/(0.25*(9-'[1]10-Oct-05'!$G23)))/'[1]10-Oct-05'!$A23</f>
        <v>0.002118095238095238</v>
      </c>
      <c r="D22" s="7">
        <f>0.01*('[2]24-Oct-05'!$N23/(0.25*(9-'[2]24-Oct-05'!$G23)))/'[2]24-Oct-05'!$A23</f>
        <v>0.0006304761904761905</v>
      </c>
      <c r="E22" s="7">
        <f>0.01*('[3]7-Nov-05'!$N23/(0.25*(9-'[3]7-Nov-05'!$G23)))/'[3]7-Nov-05'!$A23</f>
        <v>0.0026724183006535947</v>
      </c>
      <c r="F22" s="7">
        <f>0.01*('[4]21-Nov-05'!$N23/(0.25*(9-'[4]21-Nov-05'!$G23)))/'[4]21-Nov-05'!$A23</f>
        <v>0</v>
      </c>
      <c r="G22" s="7">
        <f>0.01*('[5]5-Dec-05'!$N23/(0.25*(9-'[5]5-Dec-05'!$G23)))/'[5]5-Dec-05'!$A23</f>
        <v>0</v>
      </c>
      <c r="H22" s="7">
        <f>0.01*('[6]19-Dec-05'!$N23/(0.25*(9-'[6]19-Dec-05'!$G23)))/'[6]19-Dec-05'!$A23</f>
        <v>0.004499047619047619</v>
      </c>
      <c r="I22" s="7">
        <f>0.01*('[7]2-Jan-06'!$N23/(0.25*(9-'[7]2-Jan-06'!$G23)))/'[7]2-Jan-06'!$A23</f>
        <v>0</v>
      </c>
      <c r="J22" s="7">
        <f>0.01*('[8]17-Jan-06'!$N23/(0.25*(9-'[8]17-Jan-06'!$G23)))/'[8]17-Jan-06'!$A23</f>
        <v>0</v>
      </c>
      <c r="K22" s="7">
        <f>0.01*('[9]30-Jan-06'!$N23/(0.25*(9-'[9]30-Jan-06'!$G23)))/'[9]30-Jan-06'!$A23</f>
        <v>0.005242051282051283</v>
      </c>
      <c r="L22" s="7">
        <f>0.01*('[10]14-Feb-06'!$N23/(0.25*(9-'[10]14-Feb-06'!$G23)))/'[10]14-Feb-06'!$A23</f>
        <v>0.004941176470588234</v>
      </c>
      <c r="M22" s="7">
        <f>0.01*('[11]27-Feb-06'!$N23/(0.25*(9-'[11]27-Feb-06'!$G23)))/'[11]27-Feb-06'!$A23</f>
        <v>0.004851851851851852</v>
      </c>
      <c r="N22" s="7">
        <f>0.01*('[12]13-Mar-06'!$N23/(0.25*(9-'[12]13-Mar-06'!$G23)))/'[12]13-Mar-06'!$A23</f>
        <v>0</v>
      </c>
      <c r="O22" s="7">
        <f>0.01*('[13]27-Mar-06'!$N23/(0.25*(9-'[13]27-Mar-06'!$G23)))/'[13]27-Mar-06'!$A23</f>
        <v>0</v>
      </c>
      <c r="P22" s="7">
        <f>0.01*('[14]10-Apr-06'!$N23/(0.25*(9-'[14]10-Apr-06'!$G23)))/'[14]10-Apr-06'!$A23</f>
        <v>0.004194285714285715</v>
      </c>
      <c r="Q22" s="7">
        <f>0.01*('[15]24-Apr-06'!$N23/(0.25*(9-'[15]24-Apr-06'!$G23)))/'[15]24-Apr-06'!$A23</f>
        <v>0</v>
      </c>
      <c r="R22" s="7">
        <f>0.01*('[16]8-May-06'!$N23/(0.25*(9-'[16]8-May-06'!$G23)))/'[16]8-May-06'!$A23</f>
        <v>0</v>
      </c>
      <c r="S22" s="7">
        <f>0.01*('[17]23-May-06'!$N23/(0.25*(9-'[17]23-May-06'!$G23)))/'[17]23-May-06'!$A23</f>
        <v>0.0021022222222222223</v>
      </c>
      <c r="T22" s="7">
        <f>0.01*('[18]5-Jun-06'!$N23/(0.25*(9-'[18]5-Jun-06'!$G23)))/'[18]5-Jun-06'!$A23</f>
        <v>0</v>
      </c>
      <c r="U22" s="7">
        <f>0.01*('[19]19-Jun-06'!$N23/(0.25*(9-'[19]19-Jun-06'!$G23)))/'[19]19-Jun-06'!$A23</f>
        <v>0.0014965079365079365</v>
      </c>
      <c r="V22" s="7">
        <f>0.01*('[20]4-Jul-06'!$N23/(0.25*(9-'[20]4-Jul-06'!$G23)))/'[20]4-Jul-06'!$A23</f>
        <v>0.0011898039215686275</v>
      </c>
      <c r="W22" s="7">
        <f>0.01*('[21]17-Jul-06'!$N23/(0.25*(9-'[21]17-Jul-06'!$G23)))/'[21]17-Jul-06'!$A23</f>
        <v>0.002166464646464646</v>
      </c>
      <c r="X22" s="7">
        <f>0.01*('[22]1-Aug-06'!$N23/(0.25*(9-'[22]1-Aug-06'!$G23)))/'[22]1-Aug-06'!$A23</f>
        <v>0.009718518518518517</v>
      </c>
      <c r="Y22" s="7">
        <f>0.01*('[23]14-Aug-06'!$N23/(0.25*(9-'[23]14-Aug-06'!$G23)))/'[23]14-Aug-06'!$A23</f>
        <v>0.0023876190476190477</v>
      </c>
      <c r="Z22" s="7">
        <f>0.01*('[24]28-Aug-06'!$N23/(0.25*(9-'[24]28-Aug-06'!$G23)))/'[24]28-Aug-06'!$A23</f>
        <v>0.006306324786324786</v>
      </c>
      <c r="AA22" s="7">
        <f>0.01*('[25]11-Sep-06'!$N23/(0.25*(9-'[25]11-Sep-06'!$G23)))/'[25]11-Sep-06'!$A23</f>
        <v>0.0012577777777777778</v>
      </c>
      <c r="AB22" s="7">
        <f>0.01*('[26]25-Sep-06'!$N23/(0.25*(9-'[26]25-Sep-06'!$G23)))/'[26]25-Sep-06'!$A23</f>
        <v>0</v>
      </c>
    </row>
    <row r="23" spans="2:28" ht="12">
      <c r="B23" s="5" t="s">
        <v>14</v>
      </c>
      <c r="C23" s="7">
        <f>0.01*('[1]10-Oct-05'!$N24/(0.25*(9-'[1]10-Oct-05'!$G24)))/'[1]10-Oct-05'!$A24</f>
        <v>0</v>
      </c>
      <c r="D23" s="7">
        <f>0.01*('[2]24-Oct-05'!$N24/(0.25*(9-'[2]24-Oct-05'!$G24)))/'[2]24-Oct-05'!$A24</f>
        <v>0</v>
      </c>
      <c r="E23" s="7">
        <f>0.01*('[3]7-Nov-05'!$N24/(0.25*(9-'[3]7-Nov-05'!$G24)))/'[3]7-Nov-05'!$A24</f>
        <v>0.004053071895424837</v>
      </c>
      <c r="F23" s="7">
        <f>0.01*('[4]21-Nov-05'!$N24/(0.25*(9-'[4]21-Nov-05'!$G24)))/'[4]21-Nov-05'!$A24</f>
        <v>0.002242828282828283</v>
      </c>
      <c r="G23" s="7">
        <f>0.01*('[5]5-Dec-05'!$N24/(0.25*(9-'[5]5-Dec-05'!$G24)))/'[5]5-Dec-05'!$A24</f>
        <v>0</v>
      </c>
      <c r="H23" s="7">
        <f>0.01*('[6]19-Dec-05'!$N24/(0.25*(9-'[6]19-Dec-05'!$G24)))/'[6]19-Dec-05'!$A24</f>
        <v>0</v>
      </c>
      <c r="I23" s="7">
        <f>0.01*('[7]2-Jan-06'!$N24/(0.25*(9-'[7]2-Jan-06'!$G24)))/'[7]2-Jan-06'!$A24</f>
        <v>0</v>
      </c>
      <c r="J23" s="7">
        <f>0.01*('[8]17-Jan-06'!$N24/(0.25*(9-'[8]17-Jan-06'!$G24)))/'[8]17-Jan-06'!$A24</f>
        <v>0</v>
      </c>
      <c r="K23" s="7">
        <f>0.01*('[9]30-Jan-06'!$N24/(0.25*(9-'[9]30-Jan-06'!$G24)))/'[9]30-Jan-06'!$A24</f>
        <v>0</v>
      </c>
      <c r="L23" s="7">
        <f>0.01*('[10]14-Feb-06'!$N24/(0.25*(9-'[10]14-Feb-06'!$G24)))/'[10]14-Feb-06'!$A24</f>
        <v>0</v>
      </c>
      <c r="M23" s="7">
        <f>0.01*('[11]27-Feb-06'!$N24/(0.25*(9-'[11]27-Feb-06'!$G24)))/'[11]27-Feb-06'!$A24</f>
        <v>0.00026703703703703704</v>
      </c>
      <c r="N23" s="7">
        <f>0.01*('[12]13-Mar-06'!$N24/(0.25*(9-'[12]13-Mar-06'!$G24)))/'[12]13-Mar-06'!$A24</f>
        <v>0</v>
      </c>
      <c r="O23" s="7">
        <f>0.01*('[13]27-Mar-06'!$N24/(0.25*(9-'[13]27-Mar-06'!$G24)))/'[13]27-Mar-06'!$A24</f>
        <v>0.003625396825396826</v>
      </c>
      <c r="P23" s="7">
        <f>0.01*('[14]10-Apr-06'!$N24/(0.25*(9-'[14]10-Apr-06'!$G24)))/'[14]10-Apr-06'!$A24</f>
        <v>0</v>
      </c>
      <c r="Q23" s="7">
        <f>0.01*('[15]24-Apr-06'!$N24/(0.25*(9-'[15]24-Apr-06'!$G24)))/'[15]24-Apr-06'!$A24</f>
        <v>0.0019241666666666665</v>
      </c>
      <c r="R23" s="7">
        <f>0.01*('[16]8-May-06'!$N24/(0.25*(9-'[16]8-May-06'!$G24)))/'[16]8-May-06'!$A24</f>
        <v>0</v>
      </c>
      <c r="S23" s="7">
        <f>0.01*('[17]23-May-06'!$N24/(0.25*(9-'[17]23-May-06'!$G24)))/'[17]23-May-06'!$A24</f>
        <v>0</v>
      </c>
      <c r="T23" s="7">
        <f>0.01*('[18]5-Jun-06'!$N24/(0.25*(9-'[18]5-Jun-06'!$G24)))/'[18]5-Jun-06'!$A24</f>
        <v>0</v>
      </c>
      <c r="U23" s="7">
        <f>0.01*('[19]19-Jun-06'!$N24/(0.25*(9-'[19]19-Jun-06'!$G24)))/'[19]19-Jun-06'!$A24</f>
        <v>0</v>
      </c>
      <c r="V23" s="7">
        <f>0.01*('[20]4-Jul-06'!$N24/(0.25*(9-'[20]4-Jul-06'!$G24)))/'[20]4-Jul-06'!$A24</f>
        <v>0.021542483660130722</v>
      </c>
      <c r="W23" s="7">
        <f>0.01*('[21]17-Jul-06'!$N24/(0.25*(9-'[21]17-Jul-06'!$G24)))/'[21]17-Jul-06'!$A24</f>
        <v>0.0016012121212121214</v>
      </c>
      <c r="X23" s="7">
        <f>0.01*('[22]1-Aug-06'!$N24/(0.25*(9-'[22]1-Aug-06'!$G24)))/'[22]1-Aug-06'!$A24</f>
        <v>0</v>
      </c>
      <c r="Y23" s="7">
        <f>0.01*('[23]14-Aug-06'!$N24/(0.25*(9-'[23]14-Aug-06'!$G24)))/'[23]14-Aug-06'!$A24</f>
        <v>0.0024914285714285715</v>
      </c>
      <c r="Z23" s="7">
        <f>0.01*('[24]28-Aug-06'!$N24/(0.25*(9-'[24]28-Aug-06'!$G24)))/'[24]28-Aug-06'!$A24</f>
        <v>0.0026382905982905987</v>
      </c>
      <c r="AA23" s="7">
        <f>0.01*('[25]11-Sep-06'!$N24/(0.25*(9-'[25]11-Sep-06'!$G24)))/'[25]11-Sep-06'!$A24</f>
        <v>0</v>
      </c>
      <c r="AB23" s="7">
        <f>0.01*('[26]25-Sep-06'!$N24/(0.25*(9-'[26]25-Sep-06'!$G24)))/'[26]25-Sep-06'!$A24</f>
        <v>0</v>
      </c>
    </row>
    <row r="24" spans="2:28" ht="12">
      <c r="B24" s="5" t="s">
        <v>15</v>
      </c>
      <c r="C24" s="7">
        <f>0.01*('[1]10-Oct-05'!$N25/(0.25*(9-'[1]10-Oct-05'!$G25)))/'[1]10-Oct-05'!$A25</f>
        <v>0</v>
      </c>
      <c r="D24" s="7">
        <f>0.01*('[2]24-Oct-05'!$N25/(0.25*(9-'[2]24-Oct-05'!$G25)))/'[2]24-Oct-05'!$A25</f>
        <v>0.0007500653594771243</v>
      </c>
      <c r="E24" s="7">
        <f>0.01*('[3]7-Nov-05'!$N25/(0.25*(9-'[3]7-Nov-05'!$G25)))/'[3]7-Nov-05'!$A25</f>
        <v>0</v>
      </c>
      <c r="F24" s="7">
        <f>0.01*('[4]21-Nov-05'!$N25/(0.25*(9-'[4]21-Nov-05'!$G25)))/'[4]21-Nov-05'!$A25</f>
        <v>0.003674074074074074</v>
      </c>
      <c r="G24" s="7">
        <f>0.01*('[5]5-Dec-05'!$N25/(0.25*(9-'[5]5-Dec-05'!$G25)))/'[5]5-Dec-05'!$A25</f>
        <v>0.0023949206349206348</v>
      </c>
      <c r="H24" s="7">
        <f>0.01*('[6]19-Dec-05'!$N25/(0.25*(9-'[6]19-Dec-05'!$G25)))/'[6]19-Dec-05'!$A25</f>
        <v>0.005555555555555556</v>
      </c>
      <c r="I24" s="7">
        <f>0.01*('[7]2-Jan-06'!$N25/(0.25*(9-'[7]2-Jan-06'!$G25)))/'[7]2-Jan-06'!$A25</f>
        <v>0.0016302777777777778</v>
      </c>
      <c r="J24" s="7">
        <f>0.01*('[8]17-Jan-06'!$N25/(0.25*(9-'[8]17-Jan-06'!$G25)))/'[8]17-Jan-06'!$A25</f>
        <v>0.00010871794871794873</v>
      </c>
      <c r="K24" s="7">
        <f>0.01*('[9]30-Jan-06'!$N25/(0.25*(9-'[9]30-Jan-06'!$G25)))/'[9]30-Jan-06'!$A25</f>
        <v>0.002801904761904762</v>
      </c>
      <c r="L24" s="7">
        <f>0.01*('[10]14-Feb-06'!$N25/(0.25*(9-'[10]14-Feb-06'!$G25)))/'[10]14-Feb-06'!$A25</f>
        <v>0.0008275000000000001</v>
      </c>
      <c r="M24" s="7">
        <f>0.01*('[11]27-Feb-06'!$N25/(0.25*(9-'[11]27-Feb-06'!$G25)))/'[11]27-Feb-06'!$A25</f>
        <v>0</v>
      </c>
      <c r="N24" s="7">
        <f>0.01*('[12]13-Mar-06'!$N25/(0.25*(9-'[12]13-Mar-06'!$G25)))/'[12]13-Mar-06'!$A25</f>
        <v>0</v>
      </c>
      <c r="O24" s="7">
        <f>0.01*('[13]27-Mar-06'!$N25/(0.25*(9-'[13]27-Mar-06'!$G25)))/'[13]27-Mar-06'!$A25</f>
        <v>0.019452991452991453</v>
      </c>
      <c r="P24" s="7">
        <f>0.01*('[14]10-Apr-06'!$N25/(0.25*(9-'[14]10-Apr-06'!$G25)))/'[14]10-Apr-06'!$A25</f>
        <v>0</v>
      </c>
      <c r="Q24" s="7">
        <f>0.01*('[15]24-Apr-06'!$N25/(0.25*(9-'[15]24-Apr-06'!$G25)))/'[15]24-Apr-06'!$A25</f>
        <v>0.00804952380952381</v>
      </c>
      <c r="R24" s="7">
        <f>0.01*('[16]8-May-06'!$N25/(0.25*(9-'[16]8-May-06'!$G25)))/'[16]8-May-06'!$A25</f>
        <v>0</v>
      </c>
      <c r="S24" s="7">
        <f>0.01*('[17]23-May-06'!$N25/(0.25*(9-'[17]23-May-06'!$G25)))/'[17]23-May-06'!$A25</f>
        <v>0.03651111111111111</v>
      </c>
      <c r="T24" s="7">
        <f>0.01*('[18]5-Jun-06'!$N25/(0.25*(9-'[18]5-Jun-06'!$G25)))/'[18]5-Jun-06'!$A25</f>
        <v>0.03422222222222222</v>
      </c>
      <c r="U24" s="7">
        <f>0.01*('[19]19-Jun-06'!$N25/(0.25*(9-'[19]19-Jun-06'!$G25)))/'[19]19-Jun-06'!$A25</f>
        <v>0</v>
      </c>
      <c r="V24" s="7">
        <f>0.01*('[20]4-Jul-06'!$N25/(0.25*(9-'[20]4-Jul-06'!$G25)))/'[20]4-Jul-06'!$A25</f>
        <v>0</v>
      </c>
      <c r="W24" s="7">
        <f>0.01*('[21]17-Jul-06'!$N25/(0.25*(9-'[21]17-Jul-06'!$G25)))/'[21]17-Jul-06'!$A25</f>
        <v>0.017281045751633986</v>
      </c>
      <c r="X24" s="7">
        <f>0.01*('[22]1-Aug-06'!$N25/(0.25*(9-'[22]1-Aug-06'!$G25)))/'[22]1-Aug-06'!$A25</f>
        <v>0.01784615384615385</v>
      </c>
      <c r="Y24" s="7">
        <f>0.01*('[23]14-Aug-06'!$N25/(0.25*(9-'[23]14-Aug-06'!$G25)))/'[23]14-Aug-06'!$A25</f>
        <v>0.004863030303030303</v>
      </c>
      <c r="Z24" s="7">
        <f>0.01*('[24]28-Aug-06'!$N25/(0.25*(9-'[24]28-Aug-06'!$G25)))/'[24]28-Aug-06'!$A25</f>
        <v>0.0011105555555555556</v>
      </c>
      <c r="AA24" s="7">
        <f>0.01*('[25]11-Sep-06'!$N25/(0.25*(9-'[25]11-Sep-06'!$G25)))/'[25]11-Sep-06'!$A25</f>
        <v>0.0003429059829059829</v>
      </c>
      <c r="AB24" s="7">
        <f>0.01*('[26]25-Sep-06'!$N25/(0.25*(9-'[26]25-Sep-06'!$G25)))/'[26]25-Sep-06'!$A25</f>
        <v>0.009837037037037038</v>
      </c>
    </row>
    <row r="25" spans="2:28" ht="12">
      <c r="B25" s="5" t="s">
        <v>16</v>
      </c>
      <c r="C25" s="7">
        <f>0.01*('[1]10-Oct-05'!$N26/(0.25*(9-'[1]10-Oct-05'!$G26)))/'[1]10-Oct-05'!$A26</f>
        <v>0</v>
      </c>
      <c r="D25" s="7">
        <f>0.01*('[2]24-Oct-05'!$N26/(0.25*(9-'[2]24-Oct-05'!$G26)))/'[2]24-Oct-05'!$A26</f>
        <v>0</v>
      </c>
      <c r="E25" s="7">
        <f>0.01*('[3]7-Nov-05'!$N26/(0.25*(9-'[3]7-Nov-05'!$G26)))/'[3]7-Nov-05'!$A26</f>
        <v>0</v>
      </c>
      <c r="F25" s="7">
        <f>0.01*('[4]21-Nov-05'!$N26/(0.25*(9-'[4]21-Nov-05'!$G26)))/'[4]21-Nov-05'!$A26</f>
        <v>0</v>
      </c>
      <c r="G25" s="7">
        <f>0.01*('[5]5-Dec-05'!$N26/(0.25*(9-'[5]5-Dec-05'!$G26)))/'[5]5-Dec-05'!$A26</f>
        <v>0</v>
      </c>
      <c r="H25" s="7">
        <f>0.01*('[6]19-Dec-05'!$N26/(0.25*(9-'[6]19-Dec-05'!$G26)))/'[6]19-Dec-05'!$A26</f>
        <v>0</v>
      </c>
      <c r="I25" s="7">
        <f>0.01*('[7]2-Jan-06'!$N26/(0.25*(9-'[7]2-Jan-06'!$G26)))/'[7]2-Jan-06'!$A26</f>
        <v>4.627450980392157E-05</v>
      </c>
      <c r="J25" s="7">
        <f>0.01*('[8]17-Jan-06'!$N26/(0.25*(9-'[8]17-Jan-06'!$G26)))/'[8]17-Jan-06'!$A26</f>
        <v>0</v>
      </c>
      <c r="K25" s="7">
        <f>0.01*('[9]30-Jan-06'!$N26/(0.25*(9-'[9]30-Jan-06'!$G26)))/'[9]30-Jan-06'!$A26</f>
        <v>0</v>
      </c>
      <c r="L25" s="7">
        <f>0.01*('[10]14-Feb-06'!$N26/(0.25*(9-'[10]14-Feb-06'!$G26)))/'[10]14-Feb-06'!$A26</f>
        <v>0.0005405128205128206</v>
      </c>
      <c r="M25" s="7">
        <f>0.01*('[11]27-Feb-06'!$N26/(0.25*(9-'[11]27-Feb-06'!$G26)))/'[11]27-Feb-06'!$A26</f>
        <v>0</v>
      </c>
      <c r="N25" s="7">
        <f>0.01*('[12]13-Mar-06'!$N26/(0.25*(9-'[12]13-Mar-06'!$G26)))/'[12]13-Mar-06'!$A26</f>
        <v>0</v>
      </c>
      <c r="O25" s="7">
        <f>0.01*('[13]27-Mar-06'!$N26/(0.25*(9-'[13]27-Mar-06'!$G26)))/'[13]27-Mar-06'!$A26</f>
        <v>0</v>
      </c>
      <c r="P25" s="7">
        <f>0.01*('[14]10-Apr-06'!$N26/(0.25*(9-'[14]10-Apr-06'!$G26)))/'[14]10-Apr-06'!$A26</f>
        <v>0.001312514619883041</v>
      </c>
      <c r="Q25" s="7">
        <f>0.01*('[15]24-Apr-06'!$N26/(0.25*(9-'[15]24-Apr-06'!$G26)))/'[15]24-Apr-06'!$A26</f>
        <v>0</v>
      </c>
      <c r="R25" s="7">
        <f>0.01*('[16]8-May-06'!$N26/(0.25*(9-'[16]8-May-06'!$G26)))/'[16]8-May-06'!$A26</f>
        <v>0</v>
      </c>
      <c r="S25" s="7">
        <f>0.01*('[17]23-May-06'!$N26/(0.25*(9-'[17]23-May-06'!$G26)))/'[17]23-May-06'!$A26</f>
        <v>0</v>
      </c>
      <c r="T25" s="7">
        <f>0.01*('[18]5-Jun-06'!$N26/(0.25*(9-'[18]5-Jun-06'!$G26)))/'[18]5-Jun-06'!$A26</f>
        <v>0</v>
      </c>
      <c r="U25" s="7">
        <f>0.01*('[19]19-Jun-06'!$N26/(0.25*(9-'[19]19-Jun-06'!$G26)))/'[19]19-Jun-06'!$A26</f>
        <v>0</v>
      </c>
      <c r="V25" s="7">
        <f>0.01*('[20]4-Jul-06'!$N26/(0.25*(9-'[20]4-Jul-06'!$G26)))/'[20]4-Jul-06'!$A26</f>
        <v>0.003624296296296296</v>
      </c>
      <c r="W25" s="7">
        <f>0.01*('[21]17-Jul-06'!$N26/(0.25*(9-'[21]17-Jul-06'!$G26)))/'[21]17-Jul-06'!$A26</f>
        <v>0</v>
      </c>
      <c r="X25" s="7">
        <f>0.01*('[22]1-Aug-06'!$N26/(0.25*(9-'[22]1-Aug-06'!$G26)))/'[22]1-Aug-06'!$A26</f>
        <v>0</v>
      </c>
      <c r="Y25" s="7">
        <f>0.01*('[23]14-Aug-06'!$N26/(0.25*(9-'[23]14-Aug-06'!$G26)))/'[23]14-Aug-06'!$A26</f>
        <v>0.0002707407407407407</v>
      </c>
      <c r="Z25" s="7">
        <f>0.01*('[24]28-Aug-06'!$N26/(0.25*(9-'[24]28-Aug-06'!$G26)))/'[24]28-Aug-06'!$A26</f>
        <v>0</v>
      </c>
      <c r="AA25" s="7">
        <f>0.01*('[25]11-Sep-06'!$N26/(0.25*(9-'[25]11-Sep-06'!$G26)))/'[25]11-Sep-06'!$A26</f>
        <v>0</v>
      </c>
      <c r="AB25" s="7">
        <f>0.01*('[26]25-Sep-06'!$N26/(0.25*(9-'[26]25-Sep-06'!$G26)))/'[26]25-Sep-06'!$A26</f>
        <v>0.0008516666666666667</v>
      </c>
    </row>
    <row r="26" spans="2:28" ht="12">
      <c r="B26" s="5" t="s">
        <v>17</v>
      </c>
      <c r="C26" s="7">
        <f>0.01*('[1]10-Oct-05'!$N27/(0.25*(9-'[1]10-Oct-05'!$G27)))/'[1]10-Oct-05'!$A27</f>
        <v>0</v>
      </c>
      <c r="D26" s="7">
        <f>0.01*('[2]24-Oct-05'!$N27/(0.25*(9-'[2]24-Oct-05'!$G27)))/'[2]24-Oct-05'!$A27</f>
        <v>0</v>
      </c>
      <c r="E26" s="7">
        <f>0.01*('[3]7-Nov-05'!$N27/(0.25*(9-'[3]7-Nov-05'!$G27)))/'[3]7-Nov-05'!$A27</f>
        <v>0</v>
      </c>
      <c r="F26" s="7">
        <f>0.01*('[4]21-Nov-05'!$N27/(0.25*(9-'[4]21-Nov-05'!$G27)))/'[4]21-Nov-05'!$A27</f>
        <v>0</v>
      </c>
      <c r="G26" s="7">
        <f>0.01*('[5]5-Dec-05'!$N27/(0.25*(9-'[5]5-Dec-05'!$G27)))/'[5]5-Dec-05'!$A27</f>
        <v>0</v>
      </c>
      <c r="H26" s="7">
        <f>0.01*('[6]19-Dec-05'!$N27/(0.25*(9-'[6]19-Dec-05'!$G27)))/'[6]19-Dec-05'!$A27</f>
        <v>0</v>
      </c>
      <c r="I26" s="7">
        <f>0.01*('[7]2-Jan-06'!$N27/(0.25*(9-'[7]2-Jan-06'!$G27)))/'[7]2-Jan-06'!$A27</f>
        <v>0.001334814814814815</v>
      </c>
      <c r="J26" s="7">
        <f>0.01*('[8]17-Jan-06'!$N27/(0.25*(9-'[8]17-Jan-06'!$G27)))/'[8]17-Jan-06'!$A27</f>
        <v>0.0005996825396825398</v>
      </c>
      <c r="K26" s="7">
        <f>0.01*('[9]30-Jan-06'!$N27/(0.25*(9-'[9]30-Jan-06'!$G27)))/'[9]30-Jan-06'!$A27</f>
        <v>0.0047866666666666665</v>
      </c>
      <c r="L26" s="7">
        <f>0.01*('[10]14-Feb-06'!$N27/(0.25*(9-'[10]14-Feb-06'!$G27)))/'[10]14-Feb-06'!$A27</f>
        <v>0</v>
      </c>
      <c r="M26" s="7">
        <f>0.01*('[11]27-Feb-06'!$N27/(0.25*(9-'[11]27-Feb-06'!$G27)))/'[11]27-Feb-06'!$A27</f>
        <v>0.0003162962962962963</v>
      </c>
      <c r="N26" s="7">
        <f>0.01*('[12]13-Mar-06'!$N27/(0.25*(9-'[12]13-Mar-06'!$G27)))/'[12]13-Mar-06'!$A27</f>
        <v>0</v>
      </c>
      <c r="O26" s="7">
        <f>0.01*('[13]27-Mar-06'!$N27/(0.25*(9-'[13]27-Mar-06'!$G27)))/'[13]27-Mar-06'!$A27</f>
        <v>0.00151965811965812</v>
      </c>
      <c r="P26" s="7">
        <f>0.01*('[14]10-Apr-06'!$N27/(0.25*(9-'[14]10-Apr-06'!$G27)))/'[14]10-Apr-06'!$A27</f>
        <v>0.03227513227513227</v>
      </c>
      <c r="Q26" s="7">
        <f>0.01*('[15]24-Apr-06'!$N27/(0.25*(9-'[15]24-Apr-06'!$G27)))/'[15]24-Apr-06'!$A27</f>
        <v>0.0014049382716049383</v>
      </c>
      <c r="R26" s="7">
        <f>0.01*('[16]8-May-06'!$N27/(0.25*(9-'[16]8-May-06'!$G27)))/'[16]8-May-06'!$A27</f>
        <v>0</v>
      </c>
      <c r="S26" s="7">
        <f>0.01*('[17]23-May-06'!$N27/(0.25*(9-'[17]23-May-06'!$G27)))/'[17]23-May-06'!$A27</f>
        <v>0</v>
      </c>
      <c r="T26" s="7">
        <f>0.01*('[18]5-Jun-06'!$N27/(0.25*(9-'[18]5-Jun-06'!$G27)))/'[18]5-Jun-06'!$A27</f>
        <v>0</v>
      </c>
      <c r="U26" s="7">
        <f>0.01*('[19]19-Jun-06'!$N27/(0.25*(9-'[19]19-Jun-06'!$G27)))/'[19]19-Jun-06'!$A27</f>
        <v>0</v>
      </c>
      <c r="V26" s="7">
        <f>0.01*('[20]4-Jul-06'!$N27/(0.25*(9-'[20]4-Jul-06'!$G27)))/'[20]4-Jul-06'!$A27</f>
        <v>0</v>
      </c>
      <c r="W26" s="7">
        <f>0.01*('[21]17-Jul-06'!$N27/(0.25*(9-'[21]17-Jul-06'!$G27)))/'[21]17-Jul-06'!$A27</f>
        <v>0.00018592592592592594</v>
      </c>
      <c r="X26" s="7">
        <f>0.01*('[22]1-Aug-06'!$N27/(0.25*(9-'[22]1-Aug-06'!$G27)))/'[22]1-Aug-06'!$A27</f>
        <v>0</v>
      </c>
      <c r="Y26" s="7">
        <f>0.01*('[23]14-Aug-06'!$N27/(0.25*(9-'[23]14-Aug-06'!$G27)))/'[23]14-Aug-06'!$A27</f>
        <v>0</v>
      </c>
      <c r="Z26" s="7">
        <f>0.01*('[24]28-Aug-06'!$N27/(0.25*(9-'[24]28-Aug-06'!$G27)))/'[24]28-Aug-06'!$A27</f>
        <v>0</v>
      </c>
      <c r="AA26" s="7">
        <f>0.01*('[25]11-Sep-06'!$N27/(0.25*(9-'[25]11-Sep-06'!$G27)))/'[25]11-Sep-06'!$A27</f>
        <v>0</v>
      </c>
      <c r="AB26" s="7">
        <f>0.01*('[26]25-Sep-06'!$N27/(0.25*(9-'[26]25-Sep-06'!$G27)))/'[26]25-Sep-06'!$A27</f>
        <v>0</v>
      </c>
    </row>
    <row r="27" spans="2:28" ht="12">
      <c r="B27" s="5" t="s">
        <v>18</v>
      </c>
      <c r="C27" s="7">
        <f>0.01*('[1]10-Oct-05'!$N28/(0.25*(9-'[1]10-Oct-05'!$G28)))/'[1]10-Oct-05'!$A28</f>
        <v>0.018952380952380953</v>
      </c>
      <c r="D27" s="7">
        <f>0.01*('[2]24-Oct-05'!$N28/(0.25*(9-'[2]24-Oct-05'!$G28)))/'[2]24-Oct-05'!$A28</f>
        <v>0</v>
      </c>
      <c r="E27" s="7">
        <f>0.01*('[3]7-Nov-05'!$N28/(0.25*(9-'[3]7-Nov-05'!$G28)))/'[3]7-Nov-05'!$A28</f>
        <v>0</v>
      </c>
      <c r="F27" s="7">
        <f>0.01*('[4]21-Nov-05'!$N28/(0.25*(9-'[4]21-Nov-05'!$G28)))/'[4]21-Nov-05'!$A28</f>
        <v>0</v>
      </c>
      <c r="G27" s="7">
        <f>0.01*('[5]5-Dec-05'!$N28/(0.25*(9-'[5]5-Dec-05'!$G28)))/'[5]5-Dec-05'!$A28</f>
        <v>0</v>
      </c>
      <c r="H27" s="7">
        <f>0.01*('[6]19-Dec-05'!$N28/(0.25*(9-'[6]19-Dec-05'!$G28)))/'[6]19-Dec-05'!$A28</f>
        <v>0</v>
      </c>
      <c r="I27" s="7">
        <f>0.01*('[7]2-Jan-06'!$N28/(0.25*(9-'[7]2-Jan-06'!$G28)))/'[7]2-Jan-06'!$A28</f>
        <v>0</v>
      </c>
      <c r="J27" s="7">
        <f>0.01*('[8]17-Jan-06'!$N28/(0.25*(9-'[8]17-Jan-06'!$G28)))/'[8]17-Jan-06'!$A28</f>
        <v>0</v>
      </c>
      <c r="K27" s="7">
        <f>0.01*('[9]30-Jan-06'!$N28/(0.25*(9-'[9]30-Jan-06'!$G28)))/'[9]30-Jan-06'!$A28</f>
        <v>0</v>
      </c>
      <c r="L27" s="7">
        <f>0.01*('[10]14-Feb-06'!$N28/(0.25*(9-'[10]14-Feb-06'!$G28)))/'[10]14-Feb-06'!$A28</f>
        <v>0</v>
      </c>
      <c r="M27" s="7">
        <f>0.01*('[11]27-Feb-06'!$N28/(0.25*(9-'[11]27-Feb-06'!$G28)))/'[11]27-Feb-06'!$A28</f>
        <v>0</v>
      </c>
      <c r="N27" s="7">
        <f>0.01*('[12]13-Mar-06'!$N28/(0.25*(9-'[12]13-Mar-06'!$G28)))/'[12]13-Mar-06'!$A28</f>
        <v>0</v>
      </c>
      <c r="O27" s="7">
        <f>0.01*('[13]27-Mar-06'!$N28/(0.25*(9-'[13]27-Mar-06'!$G28)))/'[13]27-Mar-06'!$A28</f>
        <v>0</v>
      </c>
      <c r="P27" s="7">
        <f>0.01*('[14]10-Apr-06'!$N28/(0.25*(9-'[14]10-Apr-06'!$G28)))/'[14]10-Apr-06'!$A28</f>
        <v>0</v>
      </c>
      <c r="Q27" s="7">
        <f>0.01*('[15]24-Apr-06'!$N28/(0.25*(9-'[15]24-Apr-06'!$G28)))/'[15]24-Apr-06'!$A28</f>
        <v>0</v>
      </c>
      <c r="R27" s="7">
        <f>0.01*('[16]8-May-06'!$N28/(0.25*(9-'[16]8-May-06'!$G28)))/'[16]8-May-06'!$A28</f>
        <v>0</v>
      </c>
      <c r="S27" s="7">
        <f>0.01*('[17]23-May-06'!$N28/(0.25*(9-'[17]23-May-06'!$G28)))/'[17]23-May-06'!$A28</f>
        <v>0</v>
      </c>
      <c r="T27" s="7">
        <f>0.01*('[18]5-Jun-06'!$N28/(0.25*(9-'[18]5-Jun-06'!$G28)))/'[18]5-Jun-06'!$A28</f>
        <v>0.008557979797979799</v>
      </c>
      <c r="U27" s="7">
        <f>0.01*('[19]19-Jun-06'!$N28/(0.25*(9-'[19]19-Jun-06'!$G28)))/'[19]19-Jun-06'!$A28</f>
        <v>0.003626031746031746</v>
      </c>
      <c r="V27" s="7">
        <f>0.01*('[20]4-Jul-06'!$N28/(0.25*(9-'[20]4-Jul-06'!$G28)))/'[20]4-Jul-06'!$A28</f>
        <v>0.006863006535947713</v>
      </c>
      <c r="W27" s="7">
        <f>0.01*('[21]17-Jul-06'!$N28/(0.25*(9-'[21]17-Jul-06'!$G28)))/'[21]17-Jul-06'!$A28</f>
        <v>0</v>
      </c>
      <c r="X27" s="7">
        <f>0.01*('[22]1-Aug-06'!$N28/(0.25*(9-'[22]1-Aug-06'!$G28)))/'[22]1-Aug-06'!$A28</f>
        <v>0</v>
      </c>
      <c r="Y27" s="7">
        <f>0.01*('[23]14-Aug-06'!$N28/(0.25*(9-'[23]14-Aug-06'!$G28)))/'[23]14-Aug-06'!$A28</f>
        <v>0.008192063492063492</v>
      </c>
      <c r="Z27" s="7">
        <f>0.01*('[24]28-Aug-06'!$N28/(0.25*(9-'[24]28-Aug-06'!$G28)))/'[24]28-Aug-06'!$A28</f>
        <v>0</v>
      </c>
      <c r="AA27" s="7">
        <f>0.01*('[25]11-Sep-06'!$N28/(0.25*(9-'[25]11-Sep-06'!$G28)))/'[25]11-Sep-06'!$A28</f>
        <v>0.010444444444444445</v>
      </c>
      <c r="AB27" s="7">
        <f>0.01*('[26]25-Sep-06'!$N28/(0.25*(9-'[26]25-Sep-06'!$G28)))/'[26]25-Sep-06'!$A28</f>
        <v>0</v>
      </c>
    </row>
    <row r="28" spans="2:28" ht="12">
      <c r="B28" s="5" t="s">
        <v>19</v>
      </c>
      <c r="C28" s="7">
        <f>0.01*('[1]10-Oct-05'!$N29/(0.25*(9-'[1]10-Oct-05'!$G29)))/'[1]10-Oct-05'!$A29</f>
        <v>0.0012273015873015874</v>
      </c>
      <c r="D28" s="7">
        <f>0.01*('[2]24-Oct-05'!$N29/(0.25*(9-'[2]24-Oct-05'!$G29)))/'[2]24-Oct-05'!$A29</f>
        <v>0</v>
      </c>
      <c r="E28" s="7">
        <f>0.01*('[3]7-Nov-05'!$N29/(0.25*(9-'[3]7-Nov-05'!$G29)))/'[3]7-Nov-05'!$A29</f>
        <v>0</v>
      </c>
      <c r="F28" s="7">
        <f>0.01*('[4]21-Nov-05'!$N29/(0.25*(9-'[4]21-Nov-05'!$G29)))/'[4]21-Nov-05'!$A29</f>
        <v>0</v>
      </c>
      <c r="G28" s="7">
        <f>0.01*('[5]5-Dec-05'!$N29/(0.25*(9-'[5]5-Dec-05'!$G29)))/'[5]5-Dec-05'!$A29</f>
        <v>0</v>
      </c>
      <c r="H28" s="7">
        <f>0.01*('[6]19-Dec-05'!$N29/(0.25*(9-'[6]19-Dec-05'!$G29)))/'[6]19-Dec-05'!$A29</f>
        <v>0</v>
      </c>
      <c r="I28" s="7">
        <f>0.01*('[7]2-Jan-06'!$N29/(0.25*(9-'[7]2-Jan-06'!$G29)))/'[7]2-Jan-06'!$A29</f>
        <v>0</v>
      </c>
      <c r="J28" s="7">
        <f>0.01*('[8]17-Jan-06'!$N29/(0.25*(9-'[8]17-Jan-06'!$G29)))/'[8]17-Jan-06'!$A29</f>
        <v>0.0020583703703703706</v>
      </c>
      <c r="K28" s="7">
        <f>0.01*('[9]30-Jan-06'!$N29/(0.25*(9-'[9]30-Jan-06'!$G29)))/'[9]30-Jan-06'!$A29</f>
        <v>0.0008523076923076922</v>
      </c>
      <c r="L28" s="7">
        <f>0.01*('[10]14-Feb-06'!$N29/(0.25*(9-'[10]14-Feb-06'!$G29)))/'[10]14-Feb-06'!$A29</f>
        <v>0.00037620915032679736</v>
      </c>
      <c r="M28" s="7">
        <f>0.01*('[11]27-Feb-06'!$N29/(0.25*(9-'[11]27-Feb-06'!$G29)))/'[11]27-Feb-06'!$A29</f>
        <v>0.00020407407407407408</v>
      </c>
      <c r="N28" s="7">
        <f>0.01*('[12]13-Mar-06'!$N29/(0.25*(9-'[12]13-Mar-06'!$G29)))/'[12]13-Mar-06'!$A29</f>
        <v>0</v>
      </c>
      <c r="O28" s="7">
        <f>0.01*('[13]27-Mar-06'!$N29/(0.25*(9-'[13]27-Mar-06'!$G29)))/'[13]27-Mar-06'!$A29</f>
        <v>0</v>
      </c>
      <c r="P28" s="7">
        <f>0.01*('[14]10-Apr-06'!$N29/(0.25*(9-'[14]10-Apr-06'!$G29)))/'[14]10-Apr-06'!$A29</f>
        <v>0.0016384126984126982</v>
      </c>
      <c r="Q28" s="7">
        <f>0.01*('[15]24-Apr-06'!$N29/(0.25*(9-'[15]24-Apr-06'!$G29)))/'[15]24-Apr-06'!$A29</f>
        <v>0</v>
      </c>
      <c r="R28" s="7">
        <f>0.01*('[16]8-May-06'!$N29/(0.25*(9-'[16]8-May-06'!$G29)))/'[16]8-May-06'!$A29</f>
        <v>0</v>
      </c>
      <c r="S28" s="7">
        <f>0.01*('[17]23-May-06'!$N29/(0.25*(9-'[17]23-May-06'!$G29)))/'[17]23-May-06'!$A29</f>
        <v>0</v>
      </c>
      <c r="T28" s="7">
        <f>0.01*('[18]5-Jun-06'!$N29/(0.25*(9-'[18]5-Jun-06'!$G29)))/'[18]5-Jun-06'!$A29</f>
        <v>0</v>
      </c>
      <c r="U28" s="7">
        <f>0.01*('[19]19-Jun-06'!$N29/(0.25*(9-'[19]19-Jun-06'!$G29)))/'[19]19-Jun-06'!$A29</f>
        <v>0.0013828571428571427</v>
      </c>
      <c r="V28" s="7">
        <f>0.01*('[20]4-Jul-06'!$N29/(0.25*(9-'[20]4-Jul-06'!$G29)))/'[20]4-Jul-06'!$A29</f>
        <v>0</v>
      </c>
      <c r="W28" s="7">
        <f>0.01*('[21]17-Jul-06'!$N29/(0.25*(9-'[21]17-Jul-06'!$G29)))/'[21]17-Jul-06'!$A29</f>
        <v>0</v>
      </c>
      <c r="X28" s="7">
        <f>0.01*('[22]1-Aug-06'!$N29/(0.25*(9-'[22]1-Aug-06'!$G29)))/'[22]1-Aug-06'!$A29</f>
        <v>0.001736888888888889</v>
      </c>
      <c r="Y28" s="7">
        <f>0.01*('[23]14-Aug-06'!$N29/(0.25*(9-'[23]14-Aug-06'!$G29)))/'[23]14-Aug-06'!$A29</f>
        <v>0.008148571428571429</v>
      </c>
      <c r="Z28" s="7">
        <f>0.01*('[24]28-Aug-06'!$N29/(0.25*(9-'[24]28-Aug-06'!$G29)))/'[24]28-Aug-06'!$A29</f>
        <v>0</v>
      </c>
      <c r="AA28" s="7">
        <f>0.01*('[25]11-Sep-06'!$N29/(0.25*(9-'[25]11-Sep-06'!$G29)))/'[25]11-Sep-06'!$A29</f>
        <v>0</v>
      </c>
      <c r="AB28" s="7">
        <f>0.01*('[26]25-Sep-06'!$N29/(0.25*(9-'[26]25-Sep-06'!$G29)))/'[26]25-Sep-06'!$A29</f>
        <v>0</v>
      </c>
    </row>
    <row r="29" spans="2:28" ht="12">
      <c r="B29" s="5" t="s">
        <v>20</v>
      </c>
      <c r="C29" s="7">
        <f>0.01*('[1]10-Oct-05'!$N30/(0.25*(9-'[1]10-Oct-05'!$G30)))/'[1]10-Oct-05'!$A30</f>
        <v>0</v>
      </c>
      <c r="D29" s="7">
        <f>0.01*('[2]24-Oct-05'!$N30/(0.25*(9-'[2]24-Oct-05'!$G30)))/'[2]24-Oct-05'!$A30</f>
        <v>0</v>
      </c>
      <c r="E29" s="7">
        <f>0.01*('[3]7-Nov-05'!$N30/(0.25*(9-'[3]7-Nov-05'!$G30)))/'[3]7-Nov-05'!$A30</f>
        <v>0</v>
      </c>
      <c r="F29" s="7">
        <f>0.01*('[4]21-Nov-05'!$N30/(0.25*(9-'[4]21-Nov-05'!$G30)))/'[4]21-Nov-05'!$A30</f>
        <v>0</v>
      </c>
      <c r="G29" s="7">
        <f>0.01*('[5]5-Dec-05'!$N30/(0.25*(9-'[5]5-Dec-05'!$G30)))/'[5]5-Dec-05'!$A30</f>
        <v>0.00021523809523809524</v>
      </c>
      <c r="H29" s="7">
        <f>0.01*('[6]19-Dec-05'!$N30/(0.25*(9-'[6]19-Dec-05'!$G30)))/'[6]19-Dec-05'!$A30</f>
        <v>0</v>
      </c>
      <c r="I29" s="7">
        <f>0.01*('[7]2-Jan-06'!$N30/(0.25*(9-'[7]2-Jan-06'!$G30)))/'[7]2-Jan-06'!$A30</f>
        <v>0</v>
      </c>
      <c r="J29" s="7">
        <f>0.01*('[8]17-Jan-06'!$N30/(0.25*(9-'[8]17-Jan-06'!$G30)))/'[8]17-Jan-06'!$A30</f>
        <v>0</v>
      </c>
      <c r="K29" s="7">
        <f>0.01*('[9]30-Jan-06'!$N30/(0.25*(9-'[9]30-Jan-06'!$G30)))/'[9]30-Jan-06'!$A30</f>
        <v>0.013948717948717947</v>
      </c>
      <c r="L29" s="7">
        <f>0.01*('[10]14-Feb-06'!$N30/(0.25*(9-'[10]14-Feb-06'!$G30)))/'[10]14-Feb-06'!$A30</f>
        <v>0</v>
      </c>
      <c r="M29" s="7">
        <f>0.01*('[11]27-Feb-06'!$N30/(0.25*(9-'[11]27-Feb-06'!$G30)))/'[11]27-Feb-06'!$A30</f>
        <v>0</v>
      </c>
      <c r="N29" s="7">
        <f>0.01*('[12]13-Mar-06'!$N30/(0.25*(9-'[12]13-Mar-06'!$G30)))/'[12]13-Mar-06'!$A30</f>
        <v>0</v>
      </c>
      <c r="O29" s="7">
        <f>0.01*('[13]27-Mar-06'!$N30/(0.25*(9-'[13]27-Mar-06'!$G30)))/'[13]27-Mar-06'!$A30</f>
        <v>0</v>
      </c>
      <c r="P29" s="7">
        <f>0.01*('[14]10-Apr-06'!$N30/(0.25*(9-'[14]10-Apr-06'!$G30)))/'[14]10-Apr-06'!$A30</f>
        <v>0.0016644444444444445</v>
      </c>
      <c r="Q29" s="7">
        <f>0.01*('[15]24-Apr-06'!$N30/(0.25*(9-'[15]24-Apr-06'!$G30)))/'[15]24-Apr-06'!$A30</f>
        <v>0.0003652777777777778</v>
      </c>
      <c r="R29" s="7">
        <f>0.01*('[16]8-May-06'!$N30/(0.25*(9-'[16]8-May-06'!$G30)))/'[16]8-May-06'!$A30</f>
        <v>0.0009974074074074076</v>
      </c>
      <c r="S29" s="7">
        <f>0.01*('[17]23-May-06'!$N30/(0.25*(9-'[17]23-May-06'!$G30)))/'[17]23-May-06'!$A30</f>
        <v>0</v>
      </c>
      <c r="T29" s="7">
        <f>0.01*('[18]5-Jun-06'!$N30/(0.25*(9-'[18]5-Jun-06'!$G30)))/'[18]5-Jun-06'!$A30</f>
        <v>0</v>
      </c>
      <c r="U29" s="7">
        <f>0.01*('[19]19-Jun-06'!$N30/(0.25*(9-'[19]19-Jun-06'!$G30)))/'[19]19-Jun-06'!$A30</f>
        <v>0</v>
      </c>
      <c r="V29" s="7">
        <f>0.01*('[20]4-Jul-06'!$N30/(0.25*(9-'[20]4-Jul-06'!$G30)))/'[20]4-Jul-06'!$A30</f>
        <v>0</v>
      </c>
      <c r="W29" s="7">
        <f>0.01*('[21]17-Jul-06'!$N30/(0.25*(9-'[21]17-Jul-06'!$G30)))/'[21]17-Jul-06'!$A30</f>
        <v>0</v>
      </c>
      <c r="X29" s="7">
        <f>0.01*('[22]1-Aug-06'!$N30/(0.25*(9-'[22]1-Aug-06'!$G30)))/'[22]1-Aug-06'!$A30</f>
        <v>0.00041125925925925927</v>
      </c>
      <c r="Y29" s="7">
        <f>0.01*('[23]14-Aug-06'!$N30/(0.25*(9-'[23]14-Aug-06'!$G30)))/'[23]14-Aug-06'!$A30</f>
        <v>0</v>
      </c>
      <c r="Z29" s="7">
        <f>0.01*('[24]28-Aug-06'!$N30/(0.25*(9-'[24]28-Aug-06'!$G30)))/'[24]28-Aug-06'!$A30</f>
        <v>0</v>
      </c>
      <c r="AA29" s="7">
        <f>0.01*('[25]11-Sep-06'!$N30/(0.25*(9-'[25]11-Sep-06'!$G30)))/'[25]11-Sep-06'!$A30</f>
        <v>0.0012028571428571429</v>
      </c>
      <c r="AB29" s="7">
        <f>0.01*('[26]25-Sep-06'!$N30/(0.25*(9-'[26]25-Sep-06'!$G30)))/'[26]25-Sep-06'!$A30</f>
        <v>0</v>
      </c>
    </row>
    <row r="31" spans="2:29" s="2" customFormat="1" ht="12">
      <c r="B31" s="4" t="s">
        <v>2</v>
      </c>
      <c r="C31" s="3">
        <f>LEAFDATA0506!C31</f>
        <v>38635</v>
      </c>
      <c r="D31" s="3">
        <f>LEAFDATA0506!D31</f>
        <v>38649</v>
      </c>
      <c r="E31" s="3">
        <f>LEAFDATA0506!E31</f>
        <v>38663</v>
      </c>
      <c r="F31" s="3">
        <f>LEAFDATA0506!F31</f>
        <v>38677</v>
      </c>
      <c r="G31" s="3">
        <f>LEAFDATA0506!G31</f>
        <v>38691</v>
      </c>
      <c r="H31" s="3">
        <f>LEAFDATA0506!H31</f>
        <v>38705</v>
      </c>
      <c r="I31" s="3">
        <f>LEAFDATA0506!I31</f>
        <v>38719</v>
      </c>
      <c r="J31" s="3">
        <f>LEAFDATA0506!J31</f>
        <v>38734</v>
      </c>
      <c r="K31" s="3">
        <f>LEAFDATA0506!K31</f>
        <v>38747</v>
      </c>
      <c r="L31" s="3">
        <f>LEAFDATA0506!L31</f>
        <v>38762</v>
      </c>
      <c r="M31" s="3">
        <f>LEAFDATA0506!M31</f>
        <v>38775</v>
      </c>
      <c r="N31" s="3">
        <f>LEAFDATA0506!N31</f>
        <v>38789</v>
      </c>
      <c r="O31" s="3">
        <f>LEAFDATA0506!O31</f>
        <v>38803</v>
      </c>
      <c r="P31" s="3">
        <f>LEAFDATA0506!P31</f>
        <v>38817</v>
      </c>
      <c r="Q31" s="3">
        <f>LEAFDATA0506!Q31</f>
        <v>38831</v>
      </c>
      <c r="R31" s="3">
        <f>LEAFDATA0506!R31</f>
        <v>38845</v>
      </c>
      <c r="S31" s="3">
        <f>LEAFDATA0506!S31</f>
        <v>38860</v>
      </c>
      <c r="T31" s="3">
        <f>LEAFDATA0506!T31</f>
        <v>38873</v>
      </c>
      <c r="U31" s="3">
        <f>LEAFDATA0506!U31</f>
        <v>38887</v>
      </c>
      <c r="V31" s="3">
        <f>LEAFDATA0506!V31</f>
        <v>38902</v>
      </c>
      <c r="W31" s="3">
        <f>LEAFDATA0506!W31</f>
        <v>38915</v>
      </c>
      <c r="X31" s="3">
        <f>LEAFDATA0506!X31</f>
        <v>38930</v>
      </c>
      <c r="Y31" s="3">
        <f>LEAFDATA0506!Y31</f>
        <v>38943</v>
      </c>
      <c r="Z31" s="3">
        <f>LEAFDATA0506!Z31</f>
        <v>38957</v>
      </c>
      <c r="AA31" s="3">
        <f>LEAFDATA0506!AA31</f>
        <v>38971</v>
      </c>
      <c r="AB31" s="3">
        <f>LEAFDATA0506!AB31</f>
        <v>38985</v>
      </c>
      <c r="AC31" s="11"/>
    </row>
    <row r="32" spans="2:28" ht="12">
      <c r="B32" s="5" t="s">
        <v>22</v>
      </c>
      <c r="C32" s="7">
        <f aca="true" t="shared" si="0" ref="C32:AB32">AVERAGE(C12:C17)</f>
        <v>0.006619523809523809</v>
      </c>
      <c r="D32" s="7">
        <f t="shared" si="0"/>
        <v>0.0008767865961199294</v>
      </c>
      <c r="E32" s="7">
        <f t="shared" si="0"/>
        <v>0.0002037037037037037</v>
      </c>
      <c r="F32" s="7">
        <f t="shared" si="0"/>
        <v>0.0007246170033670033</v>
      </c>
      <c r="G32" s="7">
        <f t="shared" si="0"/>
        <v>0.00022121693121693122</v>
      </c>
      <c r="H32" s="7">
        <f t="shared" si="0"/>
        <v>0.0030419753086419754</v>
      </c>
      <c r="I32" s="7">
        <f t="shared" si="0"/>
        <v>0.00025697751322751325</v>
      </c>
      <c r="J32" s="7">
        <f t="shared" si="0"/>
        <v>0.00041063899063899066</v>
      </c>
      <c r="K32" s="7">
        <f t="shared" si="0"/>
        <v>0.004032413512413512</v>
      </c>
      <c r="L32" s="7">
        <f t="shared" si="0"/>
        <v>0.001974472934472935</v>
      </c>
      <c r="M32" s="7">
        <f t="shared" si="0"/>
        <v>0.0004561253561253562</v>
      </c>
      <c r="N32" s="7">
        <f t="shared" si="0"/>
        <v>0.00018069444444444448</v>
      </c>
      <c r="O32" s="7">
        <f t="shared" si="0"/>
        <v>0.0008813024013024012</v>
      </c>
      <c r="P32" s="7">
        <f t="shared" si="0"/>
        <v>0.0005806878306878307</v>
      </c>
      <c r="Q32" s="7">
        <f t="shared" si="0"/>
        <v>0.0003002849002849003</v>
      </c>
      <c r="R32" s="7">
        <f t="shared" si="0"/>
        <v>0.0003406913580246914</v>
      </c>
      <c r="S32" s="7">
        <f t="shared" si="0"/>
        <v>0.0002485432098765432</v>
      </c>
      <c r="T32" s="7">
        <f t="shared" si="0"/>
        <v>0.0006623931623931624</v>
      </c>
      <c r="U32" s="7">
        <f t="shared" si="0"/>
        <v>0.001373414462081129</v>
      </c>
      <c r="V32" s="7">
        <f t="shared" si="0"/>
        <v>0.00030245014245014245</v>
      </c>
      <c r="W32" s="7">
        <f t="shared" si="0"/>
        <v>0.0030922962962962965</v>
      </c>
      <c r="X32" s="7">
        <f t="shared" si="0"/>
        <v>8.903703703703703E-05</v>
      </c>
      <c r="Y32" s="7">
        <f t="shared" si="0"/>
        <v>0.0017272486772486773</v>
      </c>
      <c r="Z32" s="7">
        <f t="shared" si="0"/>
        <v>0.0019647233753900422</v>
      </c>
      <c r="AA32" s="7">
        <f t="shared" si="0"/>
        <v>0</v>
      </c>
      <c r="AB32" s="7">
        <f t="shared" si="0"/>
        <v>0.0010628536155202822</v>
      </c>
    </row>
    <row r="33" spans="2:28" ht="12">
      <c r="B33" s="5" t="s">
        <v>23</v>
      </c>
      <c r="C33" s="7">
        <f aca="true" t="shared" si="1" ref="C33:AB33">AVERAGE(C18:C23)</f>
        <v>0.0004741269841269841</v>
      </c>
      <c r="D33" s="7">
        <f t="shared" si="1"/>
        <v>0.00028783068783068785</v>
      </c>
      <c r="E33" s="7">
        <f t="shared" si="1"/>
        <v>0.0011209150326797386</v>
      </c>
      <c r="F33" s="7">
        <f t="shared" si="1"/>
        <v>0.0005750320195418235</v>
      </c>
      <c r="G33" s="7">
        <f t="shared" si="1"/>
        <v>6.82716049382716E-05</v>
      </c>
      <c r="H33" s="7">
        <f t="shared" si="1"/>
        <v>0.0008186243386243385</v>
      </c>
      <c r="I33" s="7">
        <f t="shared" si="1"/>
        <v>0</v>
      </c>
      <c r="J33" s="7">
        <f t="shared" si="1"/>
        <v>0.0026400488400488403</v>
      </c>
      <c r="K33" s="7">
        <f t="shared" si="1"/>
        <v>0.0008736752136752138</v>
      </c>
      <c r="L33" s="7">
        <f t="shared" si="1"/>
        <v>0.0008592559074912014</v>
      </c>
      <c r="M33" s="7">
        <f t="shared" si="1"/>
        <v>0.0025877160493827166</v>
      </c>
      <c r="N33" s="7">
        <f t="shared" si="1"/>
        <v>4.9537037037037035E-05</v>
      </c>
      <c r="O33" s="7">
        <f t="shared" si="1"/>
        <v>0.0006042328042328043</v>
      </c>
      <c r="P33" s="7">
        <f t="shared" si="1"/>
        <v>0.0009793984962406016</v>
      </c>
      <c r="Q33" s="7">
        <f t="shared" si="1"/>
        <v>0.0006053858024691358</v>
      </c>
      <c r="R33" s="7">
        <f t="shared" si="1"/>
        <v>0.0004341269841269841</v>
      </c>
      <c r="S33" s="7">
        <f t="shared" si="1"/>
        <v>0.0005811735657225854</v>
      </c>
      <c r="T33" s="7">
        <f t="shared" si="1"/>
        <v>0</v>
      </c>
      <c r="U33" s="7">
        <f t="shared" si="1"/>
        <v>0.0005524338624338625</v>
      </c>
      <c r="V33" s="7">
        <f t="shared" si="1"/>
        <v>0.0039521568627450985</v>
      </c>
      <c r="W33" s="7">
        <f t="shared" si="1"/>
        <v>0.0007015757575757576</v>
      </c>
      <c r="X33" s="7">
        <f t="shared" si="1"/>
        <v>0.0018267971781305112</v>
      </c>
      <c r="Y33" s="7">
        <f t="shared" si="1"/>
        <v>0.001208994708994709</v>
      </c>
      <c r="Z33" s="7">
        <f t="shared" si="1"/>
        <v>0.0015672970085470084</v>
      </c>
      <c r="AA33" s="7">
        <f t="shared" si="1"/>
        <v>0.00020962962962962962</v>
      </c>
      <c r="AB33" s="7">
        <f t="shared" si="1"/>
        <v>2.9153439153439156E-05</v>
      </c>
    </row>
    <row r="34" spans="2:28" ht="12">
      <c r="B34" s="5" t="s">
        <v>24</v>
      </c>
      <c r="C34" s="7">
        <f aca="true" t="shared" si="2" ref="C34:W34">AVERAGE(C24:C29)</f>
        <v>0.003363280423280423</v>
      </c>
      <c r="D34" s="7">
        <f t="shared" si="2"/>
        <v>0.00012501089324618738</v>
      </c>
      <c r="E34" s="7">
        <f t="shared" si="2"/>
        <v>0</v>
      </c>
      <c r="F34" s="7">
        <f t="shared" si="2"/>
        <v>0.0006123456790123456</v>
      </c>
      <c r="G34" s="7">
        <f t="shared" si="2"/>
        <v>0.00043502645502645497</v>
      </c>
      <c r="H34" s="7">
        <f t="shared" si="2"/>
        <v>0.000925925925925926</v>
      </c>
      <c r="I34" s="7">
        <f t="shared" si="2"/>
        <v>0.0005018945170660857</v>
      </c>
      <c r="J34" s="7">
        <f t="shared" si="2"/>
        <v>0.00046112847646180983</v>
      </c>
      <c r="K34" s="7">
        <f t="shared" si="2"/>
        <v>0.0037315995115995114</v>
      </c>
      <c r="L34" s="7">
        <f t="shared" si="2"/>
        <v>0.000290703661806603</v>
      </c>
      <c r="M34" s="7">
        <f t="shared" si="2"/>
        <v>8.67283950617284E-05</v>
      </c>
      <c r="N34" s="7">
        <f t="shared" si="2"/>
        <v>0</v>
      </c>
      <c r="O34" s="7">
        <f t="shared" si="2"/>
        <v>0.0034954415954415955</v>
      </c>
      <c r="P34" s="7">
        <f t="shared" si="2"/>
        <v>0.00614841733964541</v>
      </c>
      <c r="Q34" s="7">
        <f t="shared" si="2"/>
        <v>0.0016366233098177544</v>
      </c>
      <c r="R34" s="7">
        <f t="shared" si="2"/>
        <v>0.0001662345679012346</v>
      </c>
      <c r="S34" s="7">
        <f t="shared" si="2"/>
        <v>0.006085185185185186</v>
      </c>
      <c r="T34" s="7">
        <f t="shared" si="2"/>
        <v>0.007130033670033671</v>
      </c>
      <c r="U34" s="7">
        <f t="shared" si="2"/>
        <v>0.0008348148148148148</v>
      </c>
      <c r="V34" s="7">
        <f t="shared" si="2"/>
        <v>0.0017478838053740014</v>
      </c>
      <c r="W34" s="7">
        <f t="shared" si="2"/>
        <v>0.0029111619462599855</v>
      </c>
      <c r="X34" s="7">
        <f>AVERAGE(X24:X29)</f>
        <v>0.0033323836657169997</v>
      </c>
      <c r="Y34" s="7">
        <f>AVERAGE(Y24:Y29)</f>
        <v>0.003579067660734327</v>
      </c>
      <c r="Z34" s="7">
        <f>AVERAGE(Z24:Z29)</f>
        <v>0.0001850925925925926</v>
      </c>
      <c r="AA34" s="7">
        <f>AVERAGE(AA24:AA29)</f>
        <v>0.0019983679283679286</v>
      </c>
      <c r="AB34" s="7">
        <f>AVERAGE(AB24:AB29)</f>
        <v>0.001781450617283951</v>
      </c>
    </row>
    <row r="35" spans="2:28" ht="12">
      <c r="B35" s="5" t="s">
        <v>25</v>
      </c>
      <c r="C35" s="7">
        <f aca="true" t="shared" si="3" ref="C35:AB35">AVERAGE(C12:C29)</f>
        <v>0.0034856437389770723</v>
      </c>
      <c r="D35" s="7">
        <f t="shared" si="3"/>
        <v>0.0004298760590656016</v>
      </c>
      <c r="E35" s="7">
        <f t="shared" si="3"/>
        <v>0.0004415395787944808</v>
      </c>
      <c r="F35" s="7">
        <f t="shared" si="3"/>
        <v>0.0006373315673070574</v>
      </c>
      <c r="G35" s="7">
        <f t="shared" si="3"/>
        <v>0.00024150499706055263</v>
      </c>
      <c r="H35" s="7">
        <f t="shared" si="3"/>
        <v>0.0015955085243974133</v>
      </c>
      <c r="I35" s="7">
        <f t="shared" si="3"/>
        <v>0.00025295734343119965</v>
      </c>
      <c r="J35" s="7">
        <f t="shared" si="3"/>
        <v>0.001170605435716547</v>
      </c>
      <c r="K35" s="7">
        <f t="shared" si="3"/>
        <v>0.0028792294125627458</v>
      </c>
      <c r="L35" s="7">
        <f t="shared" si="3"/>
        <v>0.001041477501256913</v>
      </c>
      <c r="M35" s="7">
        <f t="shared" si="3"/>
        <v>0.0010435232668566004</v>
      </c>
      <c r="N35" s="7">
        <f t="shared" si="3"/>
        <v>7.674382716049383E-05</v>
      </c>
      <c r="O35" s="7">
        <f t="shared" si="3"/>
        <v>0.0016603256003256003</v>
      </c>
      <c r="P35" s="7">
        <f t="shared" si="3"/>
        <v>0.0025695012221912806</v>
      </c>
      <c r="Q35" s="7">
        <f t="shared" si="3"/>
        <v>0.0008474313375239302</v>
      </c>
      <c r="R35" s="7">
        <f t="shared" si="3"/>
        <v>0.00031368430335097005</v>
      </c>
      <c r="S35" s="7">
        <f t="shared" si="3"/>
        <v>0.0023049673202614382</v>
      </c>
      <c r="T35" s="7">
        <f t="shared" si="3"/>
        <v>0.0025974756108089444</v>
      </c>
      <c r="U35" s="7">
        <f t="shared" si="3"/>
        <v>0.0009202210464432688</v>
      </c>
      <c r="V35" s="7">
        <f t="shared" si="3"/>
        <v>0.0020008302701897476</v>
      </c>
      <c r="W35" s="7">
        <f t="shared" si="3"/>
        <v>0.0022350113333773464</v>
      </c>
      <c r="X35" s="7">
        <f t="shared" si="3"/>
        <v>0.0017494059602948492</v>
      </c>
      <c r="Y35" s="7">
        <f t="shared" si="3"/>
        <v>0.0021717703489925713</v>
      </c>
      <c r="Z35" s="7">
        <f t="shared" si="3"/>
        <v>0.0012390376588432145</v>
      </c>
      <c r="AA35" s="7">
        <f t="shared" si="3"/>
        <v>0.0007359991859991861</v>
      </c>
      <c r="AB35" s="7">
        <f t="shared" si="3"/>
        <v>0.0009578192239858908</v>
      </c>
    </row>
    <row r="37" spans="2:28" ht="12">
      <c r="B37" s="5" t="s">
        <v>26</v>
      </c>
      <c r="C37">
        <f aca="true" t="shared" si="4" ref="C37:AB37">COUNT(C12:C17)</f>
        <v>6</v>
      </c>
      <c r="D37">
        <f t="shared" si="4"/>
        <v>6</v>
      </c>
      <c r="E37">
        <f t="shared" si="4"/>
        <v>6</v>
      </c>
      <c r="F37">
        <f t="shared" si="4"/>
        <v>6</v>
      </c>
      <c r="G37">
        <f t="shared" si="4"/>
        <v>6</v>
      </c>
      <c r="H37">
        <f t="shared" si="4"/>
        <v>6</v>
      </c>
      <c r="I37">
        <f t="shared" si="4"/>
        <v>6</v>
      </c>
      <c r="J37">
        <f t="shared" si="4"/>
        <v>6</v>
      </c>
      <c r="K37">
        <f t="shared" si="4"/>
        <v>6</v>
      </c>
      <c r="L37">
        <f t="shared" si="4"/>
        <v>6</v>
      </c>
      <c r="M37">
        <f t="shared" si="4"/>
        <v>6</v>
      </c>
      <c r="N37">
        <f t="shared" si="4"/>
        <v>6</v>
      </c>
      <c r="O37">
        <f t="shared" si="4"/>
        <v>6</v>
      </c>
      <c r="P37">
        <f t="shared" si="4"/>
        <v>6</v>
      </c>
      <c r="Q37">
        <f t="shared" si="4"/>
        <v>6</v>
      </c>
      <c r="R37">
        <f t="shared" si="4"/>
        <v>6</v>
      </c>
      <c r="S37">
        <f t="shared" si="4"/>
        <v>6</v>
      </c>
      <c r="T37">
        <f t="shared" si="4"/>
        <v>6</v>
      </c>
      <c r="U37">
        <f t="shared" si="4"/>
        <v>6</v>
      </c>
      <c r="V37">
        <f t="shared" si="4"/>
        <v>6</v>
      </c>
      <c r="W37">
        <f t="shared" si="4"/>
        <v>6</v>
      </c>
      <c r="X37">
        <f t="shared" si="4"/>
        <v>6</v>
      </c>
      <c r="Y37">
        <f t="shared" si="4"/>
        <v>6</v>
      </c>
      <c r="Z37">
        <f t="shared" si="4"/>
        <v>6</v>
      </c>
      <c r="AA37">
        <f t="shared" si="4"/>
        <v>6</v>
      </c>
      <c r="AB37">
        <f t="shared" si="4"/>
        <v>6</v>
      </c>
    </row>
    <row r="38" spans="2:28" ht="12">
      <c r="B38" s="5" t="s">
        <v>27</v>
      </c>
      <c r="C38">
        <f aca="true" t="shared" si="5" ref="C38:AB38">COUNT(C18:C23)</f>
        <v>6</v>
      </c>
      <c r="D38">
        <f t="shared" si="5"/>
        <v>6</v>
      </c>
      <c r="E38">
        <f t="shared" si="5"/>
        <v>6</v>
      </c>
      <c r="F38">
        <f t="shared" si="5"/>
        <v>6</v>
      </c>
      <c r="G38">
        <f t="shared" si="5"/>
        <v>6</v>
      </c>
      <c r="H38">
        <f t="shared" si="5"/>
        <v>6</v>
      </c>
      <c r="I38">
        <f t="shared" si="5"/>
        <v>6</v>
      </c>
      <c r="J38">
        <f t="shared" si="5"/>
        <v>6</v>
      </c>
      <c r="K38">
        <f t="shared" si="5"/>
        <v>6</v>
      </c>
      <c r="L38">
        <f t="shared" si="5"/>
        <v>6</v>
      </c>
      <c r="M38">
        <f t="shared" si="5"/>
        <v>6</v>
      </c>
      <c r="N38">
        <f t="shared" si="5"/>
        <v>6</v>
      </c>
      <c r="O38">
        <f t="shared" si="5"/>
        <v>6</v>
      </c>
      <c r="P38">
        <f t="shared" si="5"/>
        <v>6</v>
      </c>
      <c r="Q38">
        <f t="shared" si="5"/>
        <v>6</v>
      </c>
      <c r="R38">
        <f t="shared" si="5"/>
        <v>6</v>
      </c>
      <c r="S38">
        <f t="shared" si="5"/>
        <v>6</v>
      </c>
      <c r="T38">
        <f t="shared" si="5"/>
        <v>6</v>
      </c>
      <c r="U38">
        <f t="shared" si="5"/>
        <v>6</v>
      </c>
      <c r="V38">
        <f t="shared" si="5"/>
        <v>6</v>
      </c>
      <c r="W38">
        <f t="shared" si="5"/>
        <v>6</v>
      </c>
      <c r="X38">
        <f t="shared" si="5"/>
        <v>6</v>
      </c>
      <c r="Y38">
        <f t="shared" si="5"/>
        <v>6</v>
      </c>
      <c r="Z38">
        <f t="shared" si="5"/>
        <v>6</v>
      </c>
      <c r="AA38">
        <f t="shared" si="5"/>
        <v>6</v>
      </c>
      <c r="AB38">
        <f t="shared" si="5"/>
        <v>6</v>
      </c>
    </row>
    <row r="39" spans="2:28" ht="12">
      <c r="B39" s="5" t="s">
        <v>28</v>
      </c>
      <c r="C39">
        <f aca="true" t="shared" si="6" ref="C39:AB39">COUNT(C24:C29)</f>
        <v>6</v>
      </c>
      <c r="D39">
        <f t="shared" si="6"/>
        <v>6</v>
      </c>
      <c r="E39">
        <f t="shared" si="6"/>
        <v>6</v>
      </c>
      <c r="F39">
        <f t="shared" si="6"/>
        <v>6</v>
      </c>
      <c r="G39">
        <f t="shared" si="6"/>
        <v>6</v>
      </c>
      <c r="H39">
        <f t="shared" si="6"/>
        <v>6</v>
      </c>
      <c r="I39">
        <f t="shared" si="6"/>
        <v>6</v>
      </c>
      <c r="J39">
        <f t="shared" si="6"/>
        <v>6</v>
      </c>
      <c r="K39">
        <f t="shared" si="6"/>
        <v>6</v>
      </c>
      <c r="L39">
        <f t="shared" si="6"/>
        <v>6</v>
      </c>
      <c r="M39">
        <f t="shared" si="6"/>
        <v>6</v>
      </c>
      <c r="N39">
        <f t="shared" si="6"/>
        <v>6</v>
      </c>
      <c r="O39">
        <f t="shared" si="6"/>
        <v>6</v>
      </c>
      <c r="P39">
        <f t="shared" si="6"/>
        <v>6</v>
      </c>
      <c r="Q39">
        <f t="shared" si="6"/>
        <v>6</v>
      </c>
      <c r="R39">
        <f t="shared" si="6"/>
        <v>6</v>
      </c>
      <c r="S39">
        <f t="shared" si="6"/>
        <v>6</v>
      </c>
      <c r="T39">
        <f t="shared" si="6"/>
        <v>6</v>
      </c>
      <c r="U39">
        <f t="shared" si="6"/>
        <v>6</v>
      </c>
      <c r="V39">
        <f t="shared" si="6"/>
        <v>6</v>
      </c>
      <c r="W39">
        <f t="shared" si="6"/>
        <v>6</v>
      </c>
      <c r="X39">
        <f t="shared" si="6"/>
        <v>6</v>
      </c>
      <c r="Y39">
        <f t="shared" si="6"/>
        <v>6</v>
      </c>
      <c r="Z39">
        <f t="shared" si="6"/>
        <v>6</v>
      </c>
      <c r="AA39">
        <f t="shared" si="6"/>
        <v>6</v>
      </c>
      <c r="AB39">
        <f t="shared" si="6"/>
        <v>6</v>
      </c>
    </row>
    <row r="40" spans="2:33" ht="12">
      <c r="B40" s="5" t="s">
        <v>29</v>
      </c>
      <c r="C40">
        <f aca="true" t="shared" si="7" ref="C40:AB40">COUNT(C12:C29)</f>
        <v>18</v>
      </c>
      <c r="D40">
        <f t="shared" si="7"/>
        <v>18</v>
      </c>
      <c r="E40">
        <f t="shared" si="7"/>
        <v>18</v>
      </c>
      <c r="F40">
        <f t="shared" si="7"/>
        <v>18</v>
      </c>
      <c r="G40">
        <f t="shared" si="7"/>
        <v>18</v>
      </c>
      <c r="H40">
        <f t="shared" si="7"/>
        <v>18</v>
      </c>
      <c r="I40">
        <f t="shared" si="7"/>
        <v>18</v>
      </c>
      <c r="J40">
        <f t="shared" si="7"/>
        <v>18</v>
      </c>
      <c r="K40">
        <f t="shared" si="7"/>
        <v>18</v>
      </c>
      <c r="L40">
        <f t="shared" si="7"/>
        <v>18</v>
      </c>
      <c r="M40">
        <f t="shared" si="7"/>
        <v>18</v>
      </c>
      <c r="N40">
        <f t="shared" si="7"/>
        <v>18</v>
      </c>
      <c r="O40">
        <f t="shared" si="7"/>
        <v>18</v>
      </c>
      <c r="P40">
        <f t="shared" si="7"/>
        <v>18</v>
      </c>
      <c r="Q40">
        <f t="shared" si="7"/>
        <v>18</v>
      </c>
      <c r="R40">
        <f t="shared" si="7"/>
        <v>18</v>
      </c>
      <c r="S40">
        <f t="shared" si="7"/>
        <v>18</v>
      </c>
      <c r="T40">
        <f t="shared" si="7"/>
        <v>18</v>
      </c>
      <c r="U40">
        <f t="shared" si="7"/>
        <v>18</v>
      </c>
      <c r="V40">
        <f t="shared" si="7"/>
        <v>18</v>
      </c>
      <c r="W40">
        <f t="shared" si="7"/>
        <v>18</v>
      </c>
      <c r="X40">
        <f t="shared" si="7"/>
        <v>18</v>
      </c>
      <c r="Y40">
        <f t="shared" si="7"/>
        <v>18</v>
      </c>
      <c r="Z40">
        <f t="shared" si="7"/>
        <v>18</v>
      </c>
      <c r="AA40">
        <f t="shared" si="7"/>
        <v>18</v>
      </c>
      <c r="AB40">
        <f t="shared" si="7"/>
        <v>18</v>
      </c>
      <c r="AG40" s="14" t="s">
        <v>70</v>
      </c>
    </row>
    <row r="41" ht="12">
      <c r="AD41" s="6" t="s">
        <v>58</v>
      </c>
    </row>
    <row r="42" spans="3:35" ht="12">
      <c r="C42" s="1" t="s">
        <v>57</v>
      </c>
      <c r="AC42" s="6" t="s">
        <v>55</v>
      </c>
      <c r="AD42" s="8" t="s">
        <v>31</v>
      </c>
      <c r="AG42" s="13" t="s">
        <v>44</v>
      </c>
      <c r="AI42" s="13" t="s">
        <v>44</v>
      </c>
    </row>
    <row r="43" spans="3:35" ht="12">
      <c r="C43" s="6" t="s">
        <v>58</v>
      </c>
      <c r="D43" s="6" t="s">
        <v>58</v>
      </c>
      <c r="E43" s="6" t="s">
        <v>58</v>
      </c>
      <c r="F43" s="6" t="s">
        <v>58</v>
      </c>
      <c r="G43" s="6" t="s">
        <v>58</v>
      </c>
      <c r="H43" s="6" t="s">
        <v>58</v>
      </c>
      <c r="I43" s="6" t="s">
        <v>58</v>
      </c>
      <c r="J43" s="6" t="s">
        <v>58</v>
      </c>
      <c r="K43" s="6" t="s">
        <v>58</v>
      </c>
      <c r="L43" s="6" t="s">
        <v>58</v>
      </c>
      <c r="M43" s="6" t="s">
        <v>58</v>
      </c>
      <c r="N43" s="6" t="s">
        <v>58</v>
      </c>
      <c r="O43" s="6" t="s">
        <v>58</v>
      </c>
      <c r="P43" s="6" t="s">
        <v>58</v>
      </c>
      <c r="Q43" s="6" t="s">
        <v>58</v>
      </c>
      <c r="R43" s="6" t="s">
        <v>58</v>
      </c>
      <c r="S43" s="6" t="s">
        <v>58</v>
      </c>
      <c r="T43" s="6" t="s">
        <v>58</v>
      </c>
      <c r="U43" s="6" t="s">
        <v>58</v>
      </c>
      <c r="V43" s="6" t="s">
        <v>58</v>
      </c>
      <c r="W43" s="6" t="s">
        <v>58</v>
      </c>
      <c r="X43" s="6" t="s">
        <v>58</v>
      </c>
      <c r="Y43" s="6" t="s">
        <v>58</v>
      </c>
      <c r="Z43" s="6" t="s">
        <v>58</v>
      </c>
      <c r="AA43" s="6" t="s">
        <v>58</v>
      </c>
      <c r="AB43" s="6" t="s">
        <v>58</v>
      </c>
      <c r="AC43" s="6" t="s">
        <v>58</v>
      </c>
      <c r="AD43" s="8" t="s">
        <v>32</v>
      </c>
      <c r="AG43" s="6" t="s">
        <v>58</v>
      </c>
      <c r="AI43" s="6" t="s">
        <v>58</v>
      </c>
    </row>
    <row r="44" spans="2:35" s="2" customFormat="1" ht="12">
      <c r="B44" s="4" t="s">
        <v>2</v>
      </c>
      <c r="C44" s="3">
        <f>LEAFDATA0506!C44</f>
        <v>38635</v>
      </c>
      <c r="D44" s="3">
        <f>LEAFDATA0506!D44</f>
        <v>38649</v>
      </c>
      <c r="E44" s="3">
        <f>LEAFDATA0506!E44</f>
        <v>38663</v>
      </c>
      <c r="F44" s="3">
        <f>LEAFDATA0506!F44</f>
        <v>38677</v>
      </c>
      <c r="G44" s="3">
        <f>LEAFDATA0506!G44</f>
        <v>38691</v>
      </c>
      <c r="H44" s="3">
        <f>LEAFDATA0506!H44</f>
        <v>38705</v>
      </c>
      <c r="I44" s="3">
        <f>LEAFDATA0506!I44</f>
        <v>38719</v>
      </c>
      <c r="J44" s="3">
        <f>LEAFDATA0506!J44</f>
        <v>38734</v>
      </c>
      <c r="K44" s="3">
        <f>LEAFDATA0506!K44</f>
        <v>38747</v>
      </c>
      <c r="L44" s="3">
        <f>LEAFDATA0506!L44</f>
        <v>38762</v>
      </c>
      <c r="M44" s="3">
        <f>LEAFDATA0506!M44</f>
        <v>38775</v>
      </c>
      <c r="N44" s="3">
        <f>LEAFDATA0506!N44</f>
        <v>38789</v>
      </c>
      <c r="O44" s="3">
        <f>LEAFDATA0506!O44</f>
        <v>38803</v>
      </c>
      <c r="P44" s="3">
        <f>LEAFDATA0506!P44</f>
        <v>38817</v>
      </c>
      <c r="Q44" s="3">
        <f>LEAFDATA0506!Q44</f>
        <v>38831</v>
      </c>
      <c r="R44" s="3">
        <f>LEAFDATA0506!R44</f>
        <v>38845</v>
      </c>
      <c r="S44" s="3">
        <f>LEAFDATA0506!S44</f>
        <v>38860</v>
      </c>
      <c r="T44" s="3">
        <f>LEAFDATA0506!T44</f>
        <v>38873</v>
      </c>
      <c r="U44" s="3">
        <f>LEAFDATA0506!U44</f>
        <v>38887</v>
      </c>
      <c r="V44" s="3">
        <f>LEAFDATA0506!V44</f>
        <v>38902</v>
      </c>
      <c r="W44" s="3">
        <f>LEAFDATA0506!W44</f>
        <v>38915</v>
      </c>
      <c r="X44" s="3">
        <f>LEAFDATA0506!X44</f>
        <v>38930</v>
      </c>
      <c r="Y44" s="3">
        <f>LEAFDATA0506!Y44</f>
        <v>38943</v>
      </c>
      <c r="Z44" s="3">
        <f>LEAFDATA0506!Z44</f>
        <v>38957</v>
      </c>
      <c r="AA44" s="3">
        <f>LEAFDATA0506!AA44</f>
        <v>38971</v>
      </c>
      <c r="AB44" s="3">
        <f>LEAFDATA0506!AB44</f>
        <v>38985</v>
      </c>
      <c r="AC44" s="16" t="s">
        <v>54</v>
      </c>
      <c r="AD44" s="16" t="s">
        <v>54</v>
      </c>
      <c r="AG44" s="16" t="s">
        <v>54</v>
      </c>
      <c r="AI44" s="16" t="s">
        <v>52</v>
      </c>
    </row>
    <row r="45" spans="2:39" ht="12">
      <c r="B45" s="5" t="s">
        <v>3</v>
      </c>
      <c r="C45" s="7">
        <f>0.01*('[1]10-Oct-05'!$N13/(0.25*(9-'[1]10-Oct-05'!$G13)))</f>
        <v>0.05574222222222222</v>
      </c>
      <c r="D45" s="7">
        <f>0.01*('[2]24-Oct-05'!$N13/(0.25*(9-'[2]24-Oct-05'!$G13)))</f>
        <v>0.058395555555555555</v>
      </c>
      <c r="E45" s="7">
        <f>0.01*('[3]7-Nov-05'!$N13/(0.25*(9-'[3]7-Nov-05'!$G13)))</f>
        <v>0</v>
      </c>
      <c r="F45" s="7">
        <f>0.01*('[4]21-Nov-05'!$N13/(0.25*(9-'[4]21-Nov-05'!$G13)))</f>
        <v>0</v>
      </c>
      <c r="G45" s="7">
        <f>0.01*('[5]5-Dec-05'!$N13/(0.25*(9-'[5]5-Dec-05'!$G13)))</f>
        <v>0</v>
      </c>
      <c r="H45" s="7">
        <f>0.01*('[6]19-Dec-05'!$N13/(0.25*(9-'[6]19-Dec-05'!$G13)))</f>
        <v>0</v>
      </c>
      <c r="I45" s="7">
        <f>0.01*('[7]2-Jan-06'!$N13/(0.25*(9-'[7]2-Jan-06'!$G13)))</f>
        <v>0</v>
      </c>
      <c r="J45" s="7">
        <f>0.01*('[8]17-Jan-06'!$N13/(0.25*(9-'[8]17-Jan-06'!$G13)))</f>
        <v>0</v>
      </c>
      <c r="K45" s="7">
        <f>0.01*('[9]30-Jan-06'!$N13/(0.25*(9-'[9]30-Jan-06'!$G13)))</f>
        <v>0</v>
      </c>
      <c r="L45" s="7">
        <f>0.01*('[10]14-Feb-06'!$N13/(0.25*(9-'[10]14-Feb-06'!$G13)))</f>
        <v>0</v>
      </c>
      <c r="M45" s="7">
        <f>0.01*('[11]27-Feb-06'!$N13/(0.25*(9-'[11]27-Feb-06'!$G13)))</f>
        <v>0.03372888888888889</v>
      </c>
      <c r="N45" s="7">
        <f>0.01*('[12]13-Mar-06'!$N13/(0.25*(9-'[12]13-Mar-06'!$G13)))</f>
        <v>0.006542222222222223</v>
      </c>
      <c r="O45" s="7">
        <f>0.01*('[13]27-Mar-06'!$N13/(0.25*(9-'[13]27-Mar-06'!$G13)))</f>
        <v>0</v>
      </c>
      <c r="P45" s="7">
        <f>0.01*('[14]10-Apr-06'!$N13/(0.25*(9-'[14]10-Apr-06'!$G13)))</f>
        <v>0</v>
      </c>
      <c r="Q45" s="7">
        <f>0.01*('[15]24-Apr-06'!$N13/(0.25*(9-'[15]24-Apr-06'!$G13)))</f>
        <v>0</v>
      </c>
      <c r="R45" s="7">
        <f>0.01*('[16]8-May-06'!$N13/(0.25*(9-'[16]8-May-06'!$G13)))</f>
        <v>0</v>
      </c>
      <c r="S45" s="7">
        <f>0.01*('[17]23-May-06'!$N13/(0.25*(9-'[17]23-May-06'!$G13)))</f>
        <v>0</v>
      </c>
      <c r="T45" s="7">
        <f>0.01*('[18]5-Jun-06'!$N13/(0.25*(9-'[18]5-Jun-06'!$G13)))</f>
        <v>0</v>
      </c>
      <c r="U45" s="7">
        <f>0.01*('[19]19-Jun-06'!$N13/(0.25*(9-'[19]19-Jun-06'!$G13)))</f>
        <v>0.011373333333333333</v>
      </c>
      <c r="V45" s="7">
        <f>0.01*('[20]4-Jul-06'!$N13/(0.25*(9-'[20]4-Jul-06'!$G13)))</f>
        <v>0</v>
      </c>
      <c r="W45" s="7">
        <f>0.01*('[21]17-Jul-06'!$N13/(0.25*(9-'[21]17-Jul-06'!$G13)))</f>
        <v>0.05182222222222222</v>
      </c>
      <c r="X45" s="7">
        <f>0.01*('[22]1-Aug-06'!$N13/(0.25*(9-'[22]1-Aug-06'!$G13)))</f>
        <v>0.005222222222222223</v>
      </c>
      <c r="Y45" s="7">
        <f>0.01*('[23]14-Aug-06'!$N13/(0.25*(9-'[23]14-Aug-06'!$G13)))</f>
        <v>0.009826666666666666</v>
      </c>
      <c r="Z45" s="7">
        <f>0.01*('[24]28-Aug-06'!$N13/(0.25*(9-'[24]28-Aug-06'!$G13)))</f>
        <v>0</v>
      </c>
      <c r="AA45" s="7">
        <f>0.01*('[25]11-Sep-06'!$N13/(0.25*(9-'[25]11-Sep-06'!$G13)))</f>
        <v>0</v>
      </c>
      <c r="AB45" s="7">
        <f>0.01*('[26]25-Sep-06'!$N13/(0.25*(9-'[26]25-Sep-06'!$G13)))</f>
        <v>0.011493333333333333</v>
      </c>
      <c r="AC45" s="8">
        <f aca="true" t="shared" si="8" ref="AC45:AC62">SUM(C45:AB45)</f>
        <v>0.24414666666666665</v>
      </c>
      <c r="AD45" s="8">
        <f aca="true" t="shared" si="9" ref="AD45:AD62">AC45/AC79*365</f>
        <v>0.24414666666666668</v>
      </c>
      <c r="AF45" s="5" t="s">
        <v>3</v>
      </c>
      <c r="AG45" s="8">
        <f aca="true" t="shared" si="10" ref="AG45:AG62">AD45</f>
        <v>0.24414666666666668</v>
      </c>
      <c r="AH45" s="5" t="s">
        <v>3</v>
      </c>
      <c r="AI45" s="8">
        <f aca="true" t="shared" si="11" ref="AI45:AI62">0.5*AG45</f>
        <v>0.12207333333333334</v>
      </c>
      <c r="AK45" s="14" t="s">
        <v>74</v>
      </c>
      <c r="AL45" s="14"/>
      <c r="AM45" s="14"/>
    </row>
    <row r="46" spans="2:39" ht="12">
      <c r="B46" s="5" t="s">
        <v>4</v>
      </c>
      <c r="C46" s="7">
        <f>0.01*('[1]10-Oct-05'!$N14/(0.25*(9-'[1]10-Oct-05'!$G14)))</f>
        <v>0.05869333333333333</v>
      </c>
      <c r="D46" s="7">
        <f>0.01*('[2]24-Oct-05'!$N14/(0.25*(9-'[2]24-Oct-05'!$G14)))</f>
        <v>0</v>
      </c>
      <c r="E46" s="7">
        <f>0.01*('[3]7-Nov-05'!$N14/(0.25*(9-'[3]7-Nov-05'!$G14)))</f>
        <v>0.011733333333333333</v>
      </c>
      <c r="F46" s="7">
        <f>0.01*('[4]21-Nov-05'!$N14/(0.25*(9-'[4]21-Nov-05'!$G14)))</f>
        <v>0.006155555555555556</v>
      </c>
      <c r="G46" s="7">
        <f>0.01*('[5]5-Dec-05'!$N14/(0.25*(9-'[5]5-Dec-05'!$G14)))</f>
        <v>0</v>
      </c>
      <c r="H46" s="7">
        <f>0.01*('[6]19-Dec-05'!$N14/(0.25*(9-'[6]19-Dec-05'!$G14)))</f>
        <v>0.07600000000000001</v>
      </c>
      <c r="I46" s="7">
        <f>0.01*('[7]2-Jan-06'!$N14/(0.25*(9-'[7]2-Jan-06'!$G14)))</f>
        <v>0</v>
      </c>
      <c r="J46" s="7">
        <f>0.01*('[8]17-Jan-06'!$N14/(0.25*(9-'[8]17-Jan-06'!$G14)))</f>
        <v>0</v>
      </c>
      <c r="K46" s="7">
        <f>0.01*('[9]30-Jan-06'!$N14/(0.25*(9-'[9]30-Jan-06'!$G14)))</f>
        <v>0.15466666666666665</v>
      </c>
      <c r="L46" s="7">
        <f>0.01*('[10]14-Feb-06'!$N14/(0.25*(9-'[10]14-Feb-06'!$G14)))</f>
        <v>0.04245333333333333</v>
      </c>
      <c r="M46" s="7">
        <f>0.01*('[11]27-Feb-06'!$N14/(0.25*(9-'[11]27-Feb-06'!$G14)))</f>
        <v>0.0018488888888888888</v>
      </c>
      <c r="N46" s="7">
        <f>0.01*('[12]13-Mar-06'!$N14/(0.25*(9-'[12]13-Mar-06'!$G14)))</f>
        <v>0</v>
      </c>
      <c r="O46" s="7">
        <f>0.01*('[13]27-Mar-06'!$N14/(0.25*(9-'[13]27-Mar-06'!$G14)))</f>
        <v>0</v>
      </c>
      <c r="P46" s="7">
        <f>0.01*('[14]10-Apr-06'!$N14/(0.25*(9-'[14]10-Apr-06'!$G14)))</f>
        <v>0.018453333333333335</v>
      </c>
      <c r="Q46" s="7">
        <f>0.01*('[15]24-Apr-06'!$N14/(0.25*(9-'[15]24-Apr-06'!$G14)))</f>
        <v>0.010346666666666667</v>
      </c>
      <c r="R46" s="7">
        <f>0.01*('[16]8-May-06'!$N14/(0.25*(9-'[16]8-May-06'!$G14)))</f>
        <v>0.015413333333333333</v>
      </c>
      <c r="S46" s="7">
        <f>0.01*('[17]23-May-06'!$N14/(0.25*(9-'[17]23-May-06'!$G14)))</f>
        <v>0</v>
      </c>
      <c r="T46" s="7">
        <f>0.01*('[18]5-Jun-06'!$N14/(0.25*(9-'[18]5-Jun-06'!$G14)))</f>
        <v>0.010671111111111112</v>
      </c>
      <c r="U46" s="7">
        <f>0.01*('[19]19-Jun-06'!$N14/(0.25*(9-'[19]19-Jun-06'!$G14)))</f>
        <v>0.07911111111111112</v>
      </c>
      <c r="V46" s="7">
        <f>0.01*('[20]4-Jul-06'!$N14/(0.25*(9-'[20]4-Jul-06'!$G14)))</f>
        <v>0</v>
      </c>
      <c r="W46" s="7">
        <f>0.01*('[21]17-Jul-06'!$N14/(0.25*(9-'[21]17-Jul-06'!$G14)))</f>
        <v>0.02915111111111111</v>
      </c>
      <c r="X46" s="7">
        <f>0.01*('[22]1-Aug-06'!$N14/(0.25*(9-'[22]1-Aug-06'!$G14)))</f>
        <v>0</v>
      </c>
      <c r="Y46" s="7">
        <f>0.01*('[23]14-Aug-06'!$N14/(0.25*(9-'[23]14-Aug-06'!$G14)))</f>
        <v>0</v>
      </c>
      <c r="Z46" s="7">
        <f>0.01*('[24]28-Aug-06'!$N14/(0.25*(9-'[24]28-Aug-06'!$G14)))</f>
        <v>0.023284444444444444</v>
      </c>
      <c r="AA46" s="7">
        <f>0.01*('[25]11-Sep-06'!$N14/(0.25*(9-'[25]11-Sep-06'!$G14)))</f>
        <v>0</v>
      </c>
      <c r="AB46" s="7">
        <f>0.01*('[26]25-Sep-06'!$N14/(0.25*(9-'[26]25-Sep-06'!$G14)))</f>
        <v>0.042097777777777776</v>
      </c>
      <c r="AC46" s="8">
        <f t="shared" si="8"/>
        <v>0.58008</v>
      </c>
      <c r="AD46" s="8">
        <f t="shared" si="9"/>
        <v>0.58008</v>
      </c>
      <c r="AF46" s="5" t="s">
        <v>4</v>
      </c>
      <c r="AG46" s="8">
        <f t="shared" si="10"/>
        <v>0.58008</v>
      </c>
      <c r="AH46" s="5" t="s">
        <v>4</v>
      </c>
      <c r="AI46" s="8">
        <f t="shared" si="11"/>
        <v>0.29004</v>
      </c>
      <c r="AK46" s="14"/>
      <c r="AL46" s="14" t="s">
        <v>48</v>
      </c>
      <c r="AM46" s="15">
        <f>AVERAGE(AI45:AI50)</f>
        <v>0.22416563085063088</v>
      </c>
    </row>
    <row r="47" spans="2:35" ht="12">
      <c r="B47" s="5" t="s">
        <v>5</v>
      </c>
      <c r="C47" s="7">
        <f>0.01*('[1]10-Oct-05'!$N15/(0.25*(9-'[1]10-Oct-05'!$G15)))</f>
        <v>0.43377777777777776</v>
      </c>
      <c r="D47" s="7">
        <f>0.01*('[2]24-Oct-05'!$N15/(0.25*(9-'[2]24-Oct-05'!$G15)))</f>
        <v>0.020453333333333337</v>
      </c>
      <c r="E47" s="7">
        <f>0.01*('[3]7-Nov-05'!$N15/(0.25*(9-'[3]7-Nov-05'!$G15)))</f>
        <v>0.0029333333333333334</v>
      </c>
      <c r="F47" s="7">
        <f>0.01*('[4]21-Nov-05'!$N15/(0.25*(9-'[4]21-Nov-05'!$G15)))</f>
        <v>0</v>
      </c>
      <c r="G47" s="7">
        <f>0.01*('[5]5-Dec-05'!$N15/(0.25*(9-'[5]5-Dec-05'!$G15)))</f>
        <v>0</v>
      </c>
      <c r="H47" s="7">
        <f>0.01*('[6]19-Dec-05'!$N15/(0.25*(9-'[6]19-Dec-05'!$G15)))</f>
        <v>0</v>
      </c>
      <c r="I47" s="7">
        <f>0.01*('[7]2-Jan-06'!$N15/(0.25*(9-'[7]2-Jan-06'!$G15)))</f>
        <v>0.009782222222222222</v>
      </c>
      <c r="J47" s="7">
        <f>0.01*('[8]17-Jan-06'!$N15/(0.25*(9-'[8]17-Jan-06'!$G15)))</f>
        <v>0.0005244444444444445</v>
      </c>
      <c r="K47" s="7">
        <f>0.01*('[9]30-Jan-06'!$N15/(0.25*(9-'[9]30-Jan-06'!$G15)))</f>
        <v>0.061417777777777786</v>
      </c>
      <c r="L47" s="7">
        <f>0.01*('[10]14-Feb-06'!$N15/(0.25*(9-'[10]14-Feb-06'!$G15)))</f>
        <v>0</v>
      </c>
      <c r="M47" s="7">
        <f>0.01*('[11]27-Feb-06'!$N15/(0.25*(9-'[11]27-Feb-06'!$G15)))</f>
        <v>0</v>
      </c>
      <c r="N47" s="7">
        <f>0.01*('[12]13-Mar-06'!$N15/(0.25*(9-'[12]13-Mar-06'!$G15)))</f>
        <v>0</v>
      </c>
      <c r="O47" s="7">
        <f>0.01*('[13]27-Mar-06'!$N15/(0.25*(9-'[13]27-Mar-06'!$G15)))</f>
        <v>0</v>
      </c>
      <c r="P47" s="7">
        <f>0.01*('[14]10-Apr-06'!$N15/(0.25*(9-'[14]10-Apr-06'!$G15)))</f>
        <v>0</v>
      </c>
      <c r="Q47" s="7">
        <f>0.01*('[15]24-Apr-06'!$N15/(0.25*(9-'[15]24-Apr-06'!$G15)))</f>
        <v>0</v>
      </c>
      <c r="R47" s="7">
        <f>0.01*('[16]8-May-06'!$N15/(0.25*(9-'[16]8-May-06'!$G15)))</f>
        <v>0</v>
      </c>
      <c r="S47" s="7">
        <f>0.01*('[17]23-May-06'!$N15/(0.25*(9-'[17]23-May-06'!$G15)))</f>
        <v>0</v>
      </c>
      <c r="T47" s="7">
        <f>0.01*('[18]5-Jun-06'!$N15/(0.25*(9-'[18]5-Jun-06'!$G15)))</f>
        <v>0</v>
      </c>
      <c r="U47" s="7">
        <f>0.01*('[19]19-Jun-06'!$N15/(0.25*(9-'[19]19-Jun-06'!$G15)))</f>
        <v>0.01964888888888889</v>
      </c>
      <c r="V47" s="7">
        <f>0.01*('[20]4-Jul-06'!$N15/(0.25*(9-'[20]4-Jul-06'!$G15)))</f>
        <v>0</v>
      </c>
      <c r="W47" s="7">
        <f>0.01*('[21]17-Jul-06'!$N15/(0.25*(9-'[21]17-Jul-06'!$G15)))</f>
        <v>0</v>
      </c>
      <c r="X47" s="7">
        <f>0.01*('[22]1-Aug-06'!$N15/(0.25*(9-'[22]1-Aug-06'!$G15)))</f>
        <v>0</v>
      </c>
      <c r="Y47" s="7">
        <f>0.01*('[23]14-Aug-06'!$N15/(0.25*(9-'[23]14-Aug-06'!$G15)))</f>
        <v>0</v>
      </c>
      <c r="Z47" s="7">
        <f>0.01*('[24]28-Aug-06'!$N15/(0.25*(9-'[24]28-Aug-06'!$G15)))</f>
        <v>0</v>
      </c>
      <c r="AA47" s="7">
        <f>0.01*('[25]11-Sep-06'!$N15/(0.25*(9-'[25]11-Sep-06'!$G15)))</f>
        <v>0</v>
      </c>
      <c r="AB47" s="7">
        <f>0.01*('[26]25-Sep-06'!$N15/(0.25*(9-'[26]25-Sep-06'!$G15)))</f>
        <v>0.021568888888888887</v>
      </c>
      <c r="AC47" s="8">
        <f t="shared" si="8"/>
        <v>0.5701066666666667</v>
      </c>
      <c r="AD47" s="8">
        <f t="shared" si="9"/>
        <v>0.5701066666666667</v>
      </c>
      <c r="AF47" s="5" t="s">
        <v>5</v>
      </c>
      <c r="AG47" s="8">
        <f t="shared" si="10"/>
        <v>0.5701066666666667</v>
      </c>
      <c r="AH47" s="5" t="s">
        <v>5</v>
      </c>
      <c r="AI47" s="8">
        <f t="shared" si="11"/>
        <v>0.2850533333333333</v>
      </c>
    </row>
    <row r="48" spans="2:35" ht="12">
      <c r="B48" s="5" t="s">
        <v>6</v>
      </c>
      <c r="C48" s="7">
        <f>0.01*('[1]10-Oct-05'!$N16/(0.25*(9-'[1]10-Oct-05'!$G16)))</f>
        <v>0</v>
      </c>
      <c r="D48" s="7">
        <f>0.01*('[2]24-Oct-05'!$N16/(0.25*(9-'[2]24-Oct-05'!$G16)))</f>
        <v>0</v>
      </c>
      <c r="E48" s="7">
        <f>0.01*('[3]7-Nov-05'!$N16/(0.25*(9-'[3]7-Nov-05'!$G16)))</f>
        <v>0</v>
      </c>
      <c r="F48" s="7">
        <f>0.01*('[4]21-Nov-05'!$N16/(0.25*(9-'[4]21-Nov-05'!$G16)))</f>
        <v>0</v>
      </c>
      <c r="G48" s="7">
        <f>0.01*('[5]5-Dec-05'!$N16/(0.25*(9-'[5]5-Dec-05'!$G16)))</f>
        <v>0</v>
      </c>
      <c r="H48" s="7">
        <f>0.01*('[6]19-Dec-05'!$N16/(0.25*(9-'[6]19-Dec-05'!$G16)))</f>
        <v>0</v>
      </c>
      <c r="I48" s="7">
        <f>0.01*('[7]2-Jan-06'!$N16/(0.25*(9-'[7]2-Jan-06'!$G16)))</f>
        <v>0.013026666666666667</v>
      </c>
      <c r="J48" s="7">
        <f>0.01*('[8]17-Jan-06'!$N16/(0.25*(9-'[8]17-Jan-06'!$G16)))</f>
        <v>0.03392888888888889</v>
      </c>
      <c r="K48" s="7">
        <f>0.01*('[9]30-Jan-06'!$N16/(0.25*(9-'[9]30-Jan-06'!$G16)))</f>
        <v>0.07867111111111111</v>
      </c>
      <c r="L48" s="7">
        <f>0.01*('[10]14-Feb-06'!$N16/(0.25*(9-'[10]14-Feb-06'!$G16)))</f>
        <v>0</v>
      </c>
      <c r="M48" s="7">
        <f>0.01*('[11]27-Feb-06'!$N16/(0.25*(9-'[11]27-Feb-06'!$G16)))</f>
        <v>0</v>
      </c>
      <c r="N48" s="7">
        <f>0.01*('[12]13-Mar-06'!$N16/(0.25*(9-'[12]13-Mar-06'!$G16)))</f>
        <v>0</v>
      </c>
      <c r="O48" s="7">
        <f>0.01*('[13]27-Mar-06'!$N16/(0.25*(9-'[13]27-Mar-06'!$G16)))</f>
        <v>0.010551111111111112</v>
      </c>
      <c r="P48" s="7">
        <f>0.01*('[14]10-Apr-06'!$N16/(0.25*(9-'[14]10-Apr-06'!$G16)))</f>
        <v>0.02403111111111111</v>
      </c>
      <c r="Q48" s="7">
        <f>0.01*('[15]24-Apr-06'!$N16/(0.25*(9-'[15]24-Apr-06'!$G16)))</f>
        <v>0.013075555555555556</v>
      </c>
      <c r="R48" s="7">
        <f>0.01*('[16]8-May-06'!$N16/(0.25*(9-'[16]8-May-06'!$G16)))</f>
        <v>0</v>
      </c>
      <c r="S48" s="7">
        <f>0.01*('[17]23-May-06'!$N16/(0.25*(9-'[17]23-May-06'!$G16)))</f>
        <v>0</v>
      </c>
      <c r="T48" s="7">
        <f>0.01*('[18]5-Jun-06'!$N16/(0.25*(9-'[18]5-Jun-06'!$G16)))</f>
        <v>0.021404444444444445</v>
      </c>
      <c r="U48" s="7">
        <f>0.01*('[19]19-Jun-06'!$N16/(0.25*(9-'[19]19-Jun-06'!$G16)))</f>
        <v>0</v>
      </c>
      <c r="V48" s="7">
        <f>0.01*('[20]4-Jul-06'!$N16/(0.25*(9-'[20]4-Jul-06'!$G16)))</f>
        <v>0.009519999999999999</v>
      </c>
      <c r="W48" s="7">
        <f>0.01*('[21]17-Jul-06'!$N16/(0.25*(9-'[21]17-Jul-06'!$G16)))</f>
        <v>0.19733333333333336</v>
      </c>
      <c r="X48" s="7">
        <f>0.01*('[22]1-Aug-06'!$N16/(0.25*(9-'[22]1-Aug-06'!$G16)))</f>
        <v>0</v>
      </c>
      <c r="Y48" s="7">
        <f>0.01*('[23]14-Aug-06'!$N16/(0.25*(9-'[23]14-Aug-06'!$G16)))</f>
        <v>0</v>
      </c>
      <c r="Z48" s="7">
        <f>0.01*('[24]28-Aug-06'!$N16/(0.25*(9-'[24]28-Aug-06'!$G16)))</f>
        <v>0</v>
      </c>
      <c r="AA48" s="7">
        <f>0.01*('[25]11-Sep-06'!$N16/(0.25*(9-'[25]11-Sep-06'!$G16)))</f>
        <v>0</v>
      </c>
      <c r="AB48" s="7">
        <f>0.01*('[26]25-Sep-06'!$N16/(0.25*(9-'[26]25-Sep-06'!$G16)))</f>
        <v>0</v>
      </c>
      <c r="AC48" s="8">
        <f t="shared" si="8"/>
        <v>0.40154222222222224</v>
      </c>
      <c r="AD48" s="8">
        <f t="shared" si="9"/>
        <v>0.40154222222222224</v>
      </c>
      <c r="AF48" s="5" t="s">
        <v>6</v>
      </c>
      <c r="AG48" s="8">
        <f t="shared" si="10"/>
        <v>0.40154222222222224</v>
      </c>
      <c r="AH48" s="5" t="s">
        <v>6</v>
      </c>
      <c r="AI48" s="8">
        <f t="shared" si="11"/>
        <v>0.20077111111111112</v>
      </c>
    </row>
    <row r="49" spans="2:35" ht="12">
      <c r="B49" s="5" t="s">
        <v>7</v>
      </c>
      <c r="C49" s="7">
        <f>0.01*('[1]10-Oct-05'!$N17/(0.25*(9-'[1]10-Oct-05'!$G17)))</f>
        <v>0</v>
      </c>
      <c r="D49" s="7">
        <f>0.01*('[2]24-Oct-05'!$N17/(0.25*(9-'[2]24-Oct-05'!$G17)))</f>
        <v>5.7777777777777776E-05</v>
      </c>
      <c r="E49" s="7">
        <f>0.01*('[3]7-Nov-05'!$N17/(0.25*(9-'[3]7-Nov-05'!$G17)))</f>
        <v>0</v>
      </c>
      <c r="F49" s="7">
        <f>0.01*('[4]21-Nov-05'!$N17/(0.25*(9-'[4]21-Nov-05'!$G17)))</f>
        <v>0.057751111111111114</v>
      </c>
      <c r="G49" s="7">
        <f>0.01*('[5]5-Dec-05'!$N17/(0.25*(9-'[5]5-Dec-05'!$G17)))</f>
        <v>0</v>
      </c>
      <c r="H49" s="7">
        <f>0.01*('[6]19-Dec-05'!$N17/(0.25*(9-'[6]19-Dec-05'!$G17)))</f>
        <v>0.1977777777777778</v>
      </c>
      <c r="I49" s="7">
        <f>0.01*('[7]2-Jan-06'!$N17/(0.25*(9-'[7]2-Jan-06'!$G17)))</f>
        <v>0</v>
      </c>
      <c r="J49" s="7">
        <f>0.01*('[8]17-Jan-06'!$N17/(0.25*(9-'[8]17-Jan-06'!$G17)))</f>
        <v>0</v>
      </c>
      <c r="K49" s="7">
        <f>0.01*('[9]30-Jan-06'!$N17/(0.25*(9-'[9]30-Jan-06'!$G17)))</f>
        <v>0</v>
      </c>
      <c r="L49" s="7">
        <f>0.01*('[10]14-Feb-06'!$N17/(0.25*(9-'[10]14-Feb-06'!$G17)))</f>
        <v>0.11155555555555557</v>
      </c>
      <c r="M49" s="7">
        <f>0.01*('[11]27-Feb-06'!$N17/(0.25*(9-'[11]27-Feb-06'!$G17)))</f>
        <v>0</v>
      </c>
      <c r="N49" s="7">
        <f>0.01*('[12]13-Mar-06'!$N17/(0.25*(9-'[12]13-Mar-06'!$G17)))</f>
        <v>0.010804444444444446</v>
      </c>
      <c r="O49" s="7">
        <f>0.01*('[13]27-Mar-06'!$N17/(0.25*(9-'[13]27-Mar-06'!$G17)))</f>
        <v>0</v>
      </c>
      <c r="P49" s="7">
        <f>0.01*('[14]10-Apr-06'!$N17/(0.25*(9-'[14]10-Apr-06'!$G17)))</f>
        <v>0.006293333333333333</v>
      </c>
      <c r="Q49" s="7">
        <f>0.01*('[15]24-Apr-06'!$N17/(0.25*(9-'[15]24-Apr-06'!$G17)))</f>
        <v>0</v>
      </c>
      <c r="R49" s="7">
        <f>0.01*('[16]8-May-06'!$N17/(0.25*(9-'[16]8-May-06'!$G17)))</f>
        <v>0.01524888888888889</v>
      </c>
      <c r="S49" s="7">
        <f>0.01*('[17]23-May-06'!$N17/(0.25*(9-'[17]23-May-06'!$G17)))</f>
        <v>0.022368888888888893</v>
      </c>
      <c r="T49" s="7">
        <f>0.01*('[18]5-Jun-06'!$N17/(0.25*(9-'[18]5-Jun-06'!$G17)))</f>
        <v>0.01959111111111111</v>
      </c>
      <c r="U49" s="7">
        <f>0.01*('[19]19-Jun-06'!$N17/(0.25*(9-'[19]19-Jun-06'!$G17)))</f>
        <v>0.001248888888888889</v>
      </c>
      <c r="V49" s="7">
        <f>0.01*('[20]4-Jul-06'!$N17/(0.25*(9-'[20]4-Jul-06'!$G17)))</f>
        <v>0.01407111111111111</v>
      </c>
      <c r="W49" s="7">
        <f>0.01*('[21]17-Jul-06'!$N17/(0.25*(9-'[21]17-Jul-06'!$G17)))</f>
        <v>0</v>
      </c>
      <c r="X49" s="7">
        <f>0.01*('[22]1-Aug-06'!$N17/(0.25*(9-'[22]1-Aug-06'!$G17)))</f>
        <v>0.002791111111111111</v>
      </c>
      <c r="Y49" s="7">
        <f>0.01*('[23]14-Aug-06'!$N17/(0.25*(9-'[23]14-Aug-06'!$G17)))</f>
        <v>0</v>
      </c>
      <c r="Z49" s="7">
        <f>0.01*('[24]28-Aug-06'!$N17/(0.25*(9-'[24]28-Aug-06'!$G17)))</f>
        <v>0.13244444444444445</v>
      </c>
      <c r="AA49" s="7">
        <f>0.01*('[25]11-Sep-06'!$N17/(0.25*(9-'[25]11-Sep-06'!$G17)))</f>
        <v>0</v>
      </c>
      <c r="AB49" s="7">
        <f>0.01*('[26]25-Sep-06'!$N17/(0.25*(9-'[26]25-Sep-06'!$G17)))</f>
        <v>0.004911111111111111</v>
      </c>
      <c r="AC49" s="8">
        <f t="shared" si="8"/>
        <v>0.5969155555555555</v>
      </c>
      <c r="AD49" s="8">
        <f t="shared" si="9"/>
        <v>0.5969155555555555</v>
      </c>
      <c r="AF49" s="5" t="s">
        <v>7</v>
      </c>
      <c r="AG49" s="8">
        <f t="shared" si="10"/>
        <v>0.5969155555555555</v>
      </c>
      <c r="AH49" s="5" t="s">
        <v>7</v>
      </c>
      <c r="AI49" s="8">
        <f t="shared" si="11"/>
        <v>0.29845777777777777</v>
      </c>
    </row>
    <row r="50" spans="2:35" ht="12">
      <c r="B50" s="5" t="s">
        <v>8</v>
      </c>
      <c r="C50" s="7">
        <f>0.01*('[1]10-Oct-05'!$N18/(0.25*(9-'[1]10-Oct-05'!$G18)))</f>
        <v>0.007826666666666666</v>
      </c>
      <c r="D50" s="7">
        <f>0.01*('[2]24-Oct-05'!$N18/(0.25*(9-'[2]24-Oct-05'!$G18)))</f>
        <v>0</v>
      </c>
      <c r="E50" s="7">
        <f>0.01*('[3]7-Nov-05'!$N18/(0.25*(9-'[3]7-Nov-05'!$G18)))</f>
        <v>0</v>
      </c>
      <c r="F50" s="7">
        <f>0.01*('[4]21-Nov-05'!$N18/(0.25*(9-'[4]21-Nov-05'!$G18)))</f>
        <v>0.003888888888888889</v>
      </c>
      <c r="G50" s="7">
        <f>0.01*('[5]5-Dec-05'!$N18/(0.25*(9-'[5]5-Dec-05'!$G18)))</f>
        <v>0.018582222222222222</v>
      </c>
      <c r="H50" s="7">
        <f>0.01*('[6]19-Dec-05'!$N18/(0.25*(9-'[6]19-Dec-05'!$G18)))</f>
        <v>0</v>
      </c>
      <c r="I50" s="7">
        <f>0.01*('[7]2-Jan-06'!$N18/(0.25*(9-'[7]2-Jan-06'!$G18)))</f>
        <v>0</v>
      </c>
      <c r="J50" s="7">
        <f>0.01*('[8]17-Jan-06'!$N18/(0.25*(9-'[8]17-Jan-06'!$G18)))</f>
        <v>0</v>
      </c>
      <c r="K50" s="7">
        <f>0.01*('[9]30-Jan-06'!$N18/(0.25*(9-'[9]30-Jan-06'!$G18)))</f>
        <v>0.040826666666666664</v>
      </c>
      <c r="L50" s="7">
        <f>0.01*('[10]14-Feb-06'!$N18/(0.25*(9-'[10]14-Feb-06'!$G18)))</f>
        <v>0</v>
      </c>
      <c r="M50" s="7">
        <f>0.01*('[11]27-Feb-06'!$N18/(0.25*(9-'[11]27-Feb-06'!$G18)))</f>
        <v>0</v>
      </c>
      <c r="N50" s="7">
        <f>0.01*('[12]13-Mar-06'!$N18/(0.25*(9-'[12]13-Mar-06'!$G18)))</f>
        <v>0</v>
      </c>
      <c r="O50" s="7">
        <f>0.01*('[13]27-Mar-06'!$N18/(0.25*(9-'[13]27-Mar-06'!$G18)))</f>
        <v>0.06266666666666666</v>
      </c>
      <c r="P50" s="7">
        <f>0.01*('[14]10-Apr-06'!$N18/(0.25*(9-'[14]10-Apr-06'!$G18)))</f>
        <v>0</v>
      </c>
      <c r="Q50" s="7">
        <f>0.01*('[15]24-Apr-06'!$N18/(0.25*(9-'[15]24-Apr-06'!$G18)))</f>
        <v>0</v>
      </c>
      <c r="R50" s="7">
        <f>0.01*('[16]8-May-06'!$N18/(0.25*(9-'[16]8-May-06'!$G18)))</f>
        <v>0</v>
      </c>
      <c r="S50" s="7">
        <f>0.01*('[17]23-May-06'!$N18/(0.25*(9-'[17]23-May-06'!$G18)))</f>
        <v>0</v>
      </c>
      <c r="T50" s="7">
        <f>0.01*('[18]5-Jun-06'!$N18/(0.25*(9-'[18]5-Jun-06'!$G18)))</f>
        <v>0</v>
      </c>
      <c r="U50" s="7">
        <f>0.01*('[19]19-Jun-06'!$N18/(0.25*(9-'[19]19-Jun-06'!$G18)))</f>
        <v>0.005377777777777778</v>
      </c>
      <c r="V50" s="7">
        <f>0.01*('[20]4-Jul-06'!$N18/(0.25*(9-'[20]4-Jul-06'!$G18)))</f>
        <v>0</v>
      </c>
      <c r="W50" s="7">
        <f>0.01*('[21]17-Jul-06'!$N18/(0.25*(9-'[21]17-Jul-06'!$G18)))</f>
        <v>0</v>
      </c>
      <c r="X50" s="7">
        <f>0.01*('[22]1-Aug-06'!$N18/(0.25*(9-'[22]1-Aug-06'!$G18)))</f>
        <v>0</v>
      </c>
      <c r="Y50" s="7">
        <f>0.01*('[23]14-Aug-06'!$N18/(0.25*(9-'[23]14-Aug-06'!$G18)))</f>
        <v>0.13258222222222224</v>
      </c>
      <c r="Z50" s="7">
        <f>0.01*('[24]28-Aug-06'!$N18/(0.25*(9-'[24]28-Aug-06'!$G18)))</f>
        <v>0.010084444444444444</v>
      </c>
      <c r="AA50" s="7">
        <f>0.01*('[25]11-Sep-06'!$N18/(0.25*(9-'[25]11-Sep-06'!$G18)))</f>
        <v>0</v>
      </c>
      <c r="AB50" s="7">
        <f>0.01*('[26]25-Sep-06'!$N18/(0.25*(9-'[26]25-Sep-06'!$G18)))</f>
        <v>0.014546666666666668</v>
      </c>
      <c r="AC50" s="8">
        <f t="shared" si="8"/>
        <v>0.2963822222222222</v>
      </c>
      <c r="AD50" s="8">
        <f t="shared" si="9"/>
        <v>0.2971964590964591</v>
      </c>
      <c r="AF50" s="5" t="s">
        <v>8</v>
      </c>
      <c r="AG50" s="8">
        <f t="shared" si="10"/>
        <v>0.2971964590964591</v>
      </c>
      <c r="AH50" s="5" t="s">
        <v>8</v>
      </c>
      <c r="AI50" s="8">
        <f t="shared" si="11"/>
        <v>0.14859822954822954</v>
      </c>
    </row>
    <row r="51" spans="2:39" ht="12">
      <c r="B51" s="5" t="s">
        <v>9</v>
      </c>
      <c r="C51" s="7">
        <f>0.01*('[1]10-Oct-05'!$N19/(0.25*(9-'[1]10-Oct-05'!$G19)))</f>
        <v>0</v>
      </c>
      <c r="D51" s="7">
        <f>0.01*('[2]24-Oct-05'!$N19/(0.25*(9-'[2]24-Oct-05'!$G19)))</f>
        <v>0</v>
      </c>
      <c r="E51" s="7">
        <f>0.01*('[3]7-Nov-05'!$N19/(0.25*(9-'[3]7-Nov-05'!$G19)))</f>
        <v>0</v>
      </c>
      <c r="F51" s="7">
        <f>0.01*('[4]21-Nov-05'!$N19/(0.25*(9-'[4]21-Nov-05'!$G19)))</f>
        <v>0.018875555555555555</v>
      </c>
      <c r="G51" s="7">
        <f>0.01*('[5]5-Dec-05'!$N19/(0.25*(9-'[5]5-Dec-05'!$G19)))</f>
        <v>0</v>
      </c>
      <c r="H51" s="7">
        <f>0.01*('[6]19-Dec-05'!$N19/(0.25*(9-'[6]19-Dec-05'!$G19)))</f>
        <v>0</v>
      </c>
      <c r="I51" s="7">
        <f>0.01*('[7]2-Jan-06'!$N19/(0.25*(9-'[7]2-Jan-06'!$G19)))</f>
        <v>0</v>
      </c>
      <c r="J51" s="7">
        <f>0.01*('[8]17-Jan-06'!$N19/(0.25*(9-'[8]17-Jan-06'!$G19)))</f>
        <v>0</v>
      </c>
      <c r="K51" s="7">
        <f>0.01*('[9]30-Jan-06'!$N19/(0.25*(9-'[9]30-Jan-06'!$G19)))</f>
        <v>0</v>
      </c>
      <c r="L51" s="7">
        <f>0.01*('[10]14-Feb-06'!$N19/(0.25*(9-'[10]14-Feb-06'!$G19)))</f>
        <v>0</v>
      </c>
      <c r="M51" s="7">
        <f>0.01*('[11]27-Feb-06'!$N19/(0.25*(9-'[11]27-Feb-06'!$G19)))</f>
        <v>0</v>
      </c>
      <c r="N51" s="7">
        <f>0.01*('[12]13-Mar-06'!$N19/(0.25*(9-'[12]13-Mar-06'!$G19)))</f>
        <v>0.004755555555555555</v>
      </c>
      <c r="O51" s="7">
        <f>0.01*('[13]27-Mar-06'!$N19/(0.25*(9-'[13]27-Mar-06'!$G19)))</f>
        <v>0</v>
      </c>
      <c r="P51" s="7">
        <f>0.01*('[14]10-Apr-06'!$N19/(0.25*(9-'[14]10-Apr-06'!$G19)))</f>
        <v>0</v>
      </c>
      <c r="Q51" s="7">
        <f>0.01*('[15]24-Apr-06'!$N19/(0.25*(9-'[15]24-Apr-06'!$G19)))</f>
        <v>0</v>
      </c>
      <c r="R51" s="7">
        <f>0.01*('[16]8-May-06'!$N19/(0.25*(9-'[16]8-May-06'!$G19)))</f>
        <v>0.010644444444444446</v>
      </c>
      <c r="S51" s="7">
        <f>0.01*('[17]23-May-06'!$N19/(0.25*(9-'[17]23-May-06'!$G19)))</f>
        <v>0.007297777777777778</v>
      </c>
      <c r="T51" s="7">
        <f>0.01*('[18]5-Jun-06'!$N19/(0.25*(9-'[18]5-Jun-06'!$G19)))</f>
        <v>0</v>
      </c>
      <c r="U51" s="7">
        <f>0.01*('[19]19-Jun-06'!$N19/(0.25*(9-'[19]19-Jun-06'!$G19)))</f>
        <v>0</v>
      </c>
      <c r="V51" s="7">
        <f>0.01*('[20]4-Jul-06'!$N19/(0.25*(9-'[20]4-Jul-06'!$G19)))</f>
        <v>0</v>
      </c>
      <c r="W51" s="7">
        <f>0.01*('[21]17-Jul-06'!$N19/(0.25*(9-'[21]17-Jul-06'!$G19)))</f>
        <v>0.006626666666666668</v>
      </c>
      <c r="X51" s="7">
        <f>0.01*('[22]1-Aug-06'!$N19/(0.25*(9-'[22]1-Aug-06'!$G19)))</f>
        <v>0</v>
      </c>
      <c r="Y51" s="7">
        <f>0.01*('[23]14-Aug-06'!$N19/(0.25*(9-'[23]14-Aug-06'!$G19)))</f>
        <v>0</v>
      </c>
      <c r="Z51" s="7">
        <f>0.01*('[24]28-Aug-06'!$N19/(0.25*(9-'[24]28-Aug-06'!$G19)))</f>
        <v>0.007346666666666667</v>
      </c>
      <c r="AA51" s="7">
        <f>0.01*('[25]11-Sep-06'!$N19/(0.25*(9-'[25]11-Sep-06'!$G19)))</f>
        <v>0</v>
      </c>
      <c r="AB51" s="7">
        <f>0.01*('[26]25-Sep-06'!$N19/(0.25*(9-'[26]25-Sep-06'!$G19)))</f>
        <v>0</v>
      </c>
      <c r="AC51" s="8">
        <f t="shared" si="8"/>
        <v>0.055546666666666675</v>
      </c>
      <c r="AD51" s="8">
        <f t="shared" si="9"/>
        <v>0.055546666666666675</v>
      </c>
      <c r="AF51" s="5" t="s">
        <v>9</v>
      </c>
      <c r="AG51" s="8">
        <f t="shared" si="10"/>
        <v>0.055546666666666675</v>
      </c>
      <c r="AH51" s="5" t="s">
        <v>9</v>
      </c>
      <c r="AI51" s="8">
        <f t="shared" si="11"/>
        <v>0.027773333333333337</v>
      </c>
      <c r="AK51" s="14" t="s">
        <v>74</v>
      </c>
      <c r="AL51" s="14"/>
      <c r="AM51" s="14"/>
    </row>
    <row r="52" spans="2:39" ht="12">
      <c r="B52" s="5" t="s">
        <v>10</v>
      </c>
      <c r="C52" s="7">
        <f>0.01*('[1]10-Oct-05'!$N20/(0.25*(9-'[1]10-Oct-05'!$G20)))</f>
        <v>0</v>
      </c>
      <c r="D52" s="7">
        <f>0.01*('[2]24-Oct-05'!$N20/(0.25*(9-'[2]24-Oct-05'!$G20)))</f>
        <v>0</v>
      </c>
      <c r="E52" s="7">
        <f>0.01*('[3]7-Nov-05'!$N20/(0.25*(9-'[3]7-Nov-05'!$G20)))</f>
        <v>0</v>
      </c>
      <c r="F52" s="7">
        <f>0.01*('[4]21-Nov-05'!$N20/(0.25*(9-'[4]21-Nov-05'!$G20)))</f>
        <v>0</v>
      </c>
      <c r="G52" s="7">
        <f>0.01*('[5]5-Dec-05'!$N20/(0.25*(9-'[5]5-Dec-05'!$G20)))</f>
        <v>0.004915555555555556</v>
      </c>
      <c r="H52" s="7">
        <f>0.01*('[6]19-Dec-05'!$N20/(0.25*(9-'[6]19-Dec-05'!$G20)))</f>
        <v>0</v>
      </c>
      <c r="I52" s="7">
        <f>0.01*('[7]2-Jan-06'!$N20/(0.25*(9-'[7]2-Jan-06'!$G20)))</f>
        <v>0</v>
      </c>
      <c r="J52" s="7">
        <f>0.01*('[8]17-Jan-06'!$N20/(0.25*(9-'[8]17-Jan-06'!$G20)))</f>
        <v>0.16622222222222222</v>
      </c>
      <c r="K52" s="7">
        <f>0.01*('[9]30-Jan-06'!$N20/(0.25*(9-'[9]30-Jan-06'!$G20)))</f>
        <v>0</v>
      </c>
      <c r="L52" s="7">
        <f>0.01*('[10]14-Feb-06'!$N20/(0.25*(9-'[10]14-Feb-06'!$G20)))</f>
        <v>0.002786666666666667</v>
      </c>
      <c r="M52" s="7">
        <f>0.01*('[11]27-Feb-06'!$N20/(0.25*(9-'[11]27-Feb-06'!$G20)))</f>
        <v>0</v>
      </c>
      <c r="N52" s="7">
        <f>0.01*('[12]13-Mar-06'!$N20/(0.25*(9-'[12]13-Mar-06'!$G20)))</f>
        <v>0</v>
      </c>
      <c r="O52" s="7">
        <f>0.01*('[13]27-Mar-06'!$N20/(0.25*(9-'[13]27-Mar-06'!$G20)))</f>
        <v>0</v>
      </c>
      <c r="P52" s="7">
        <f>0.01*('[14]10-Apr-06'!$N20/(0.25*(9-'[14]10-Apr-06'!$G20)))</f>
        <v>0.031959999999999995</v>
      </c>
      <c r="Q52" s="7">
        <f>0.01*('[15]24-Apr-06'!$N20/(0.25*(9-'[15]24-Apr-06'!$G20)))</f>
        <v>0</v>
      </c>
      <c r="R52" s="7">
        <f>0.01*('[16]8-May-06'!$N20/(0.25*(9-'[16]8-May-06'!$G20)))</f>
        <v>0</v>
      </c>
      <c r="S52" s="7">
        <f>0.01*('[17]23-May-06'!$N20/(0.25*(9-'[17]23-May-06'!$G20)))</f>
        <v>0</v>
      </c>
      <c r="T52" s="7">
        <f>0.01*('[18]5-Jun-06'!$N20/(0.25*(9-'[18]5-Jun-06'!$G20)))</f>
        <v>0</v>
      </c>
      <c r="U52" s="7">
        <f>0.01*('[19]19-Jun-06'!$N20/(0.25*(9-'[19]19-Jun-06'!$G20)))</f>
        <v>0</v>
      </c>
      <c r="V52" s="7">
        <f>0.01*('[20]4-Jul-06'!$N20/(0.25*(9-'[20]4-Jul-06'!$G20)))</f>
        <v>0</v>
      </c>
      <c r="W52" s="7">
        <f>0.01*('[21]17-Jul-06'!$N20/(0.25*(9-'[21]17-Jul-06'!$G20)))</f>
        <v>0</v>
      </c>
      <c r="X52" s="7">
        <f>0.01*('[22]1-Aug-06'!$N20/(0.25*(9-'[22]1-Aug-06'!$G20)))</f>
        <v>0</v>
      </c>
      <c r="Y52" s="7">
        <f>0.01*('[23]14-Aug-06'!$N20/(0.25*(9-'[23]14-Aug-06'!$G20)))</f>
        <v>0</v>
      </c>
      <c r="Z52" s="7">
        <f>0.01*('[24]28-Aug-06'!$N20/(0.25*(9-'[24]28-Aug-06'!$G20)))</f>
        <v>0</v>
      </c>
      <c r="AA52" s="7">
        <f>0.01*('[25]11-Sep-06'!$N20/(0.25*(9-'[25]11-Sep-06'!$G20)))</f>
        <v>0</v>
      </c>
      <c r="AB52" s="7">
        <f>0.01*('[26]25-Sep-06'!$N20/(0.25*(9-'[26]25-Sep-06'!$G20)))</f>
        <v>0</v>
      </c>
      <c r="AC52" s="8">
        <f t="shared" si="8"/>
        <v>0.20588444444444443</v>
      </c>
      <c r="AD52" s="8">
        <f t="shared" si="9"/>
        <v>0.20532191863995142</v>
      </c>
      <c r="AF52" s="5" t="s">
        <v>10</v>
      </c>
      <c r="AG52" s="8">
        <f t="shared" si="10"/>
        <v>0.20532191863995142</v>
      </c>
      <c r="AH52" s="5" t="s">
        <v>10</v>
      </c>
      <c r="AI52" s="8">
        <f t="shared" si="11"/>
        <v>0.10266095931997571</v>
      </c>
      <c r="AK52" s="14"/>
      <c r="AL52" s="14" t="s">
        <v>49</v>
      </c>
      <c r="AM52" s="15">
        <f>AVERAGE(AI51:AI56)</f>
        <v>0.16976337315487589</v>
      </c>
    </row>
    <row r="53" spans="2:35" ht="12">
      <c r="B53" s="5" t="s">
        <v>11</v>
      </c>
      <c r="C53" s="7">
        <f>0.01*('[1]10-Oct-05'!$N21/(0.25*(9-'[1]10-Oct-05'!$G21)))</f>
        <v>0</v>
      </c>
      <c r="D53" s="7">
        <f>0.01*('[2]24-Oct-05'!$N21/(0.25*(9-'[2]24-Oct-05'!$G21)))</f>
        <v>0</v>
      </c>
      <c r="E53" s="7">
        <f>0.01*('[3]7-Nov-05'!$N21/(0.25*(9-'[3]7-Nov-05'!$G21)))</f>
        <v>0</v>
      </c>
      <c r="F53" s="7">
        <f>0.01*('[4]21-Nov-05'!$N21/(0.25*(9-'[4]21-Nov-05'!$G21)))</f>
        <v>0.0011644444444444445</v>
      </c>
      <c r="G53" s="7">
        <f>0.01*('[5]5-Dec-05'!$N21/(0.25*(9-'[5]5-Dec-05'!$G21)))</f>
        <v>0</v>
      </c>
      <c r="H53" s="7">
        <f>0.01*('[6]19-Dec-05'!$N21/(0.25*(9-'[6]19-Dec-05'!$G21)))</f>
        <v>0</v>
      </c>
      <c r="I53" s="7">
        <f>0.01*('[7]2-Jan-06'!$N21/(0.25*(9-'[7]2-Jan-06'!$G21)))</f>
        <v>0</v>
      </c>
      <c r="J53" s="7">
        <f>0.01*('[8]17-Jan-06'!$N21/(0.25*(9-'[8]17-Jan-06'!$G21)))</f>
        <v>0.0016755555555555558</v>
      </c>
      <c r="K53" s="7">
        <f>0.01*('[9]30-Jan-06'!$N21/(0.25*(9-'[9]30-Jan-06'!$G21)))</f>
        <v>0</v>
      </c>
      <c r="L53" s="7">
        <f>0.01*('[10]14-Feb-06'!$N21/(0.25*(9-'[10]14-Feb-06'!$G21)))</f>
        <v>0</v>
      </c>
      <c r="M53" s="7">
        <f>0.01*('[11]27-Feb-06'!$N21/(0.25*(9-'[11]27-Feb-06'!$G21)))</f>
        <v>0</v>
      </c>
      <c r="N53" s="7">
        <f>0.01*('[12]13-Mar-06'!$N21/(0.25*(9-'[12]13-Mar-06'!$G21)))</f>
        <v>0</v>
      </c>
      <c r="O53" s="7">
        <f>0.01*('[13]27-Mar-06'!$N21/(0.25*(9-'[13]27-Mar-06'!$G21)))</f>
        <v>0</v>
      </c>
      <c r="P53" s="7">
        <f>0.01*('[14]10-Apr-06'!$N21/(0.25*(9-'[14]10-Apr-06'!$G21)))</f>
        <v>0</v>
      </c>
      <c r="Q53" s="7">
        <f>0.01*('[15]24-Apr-06'!$N21/(0.25*(9-'[15]24-Apr-06'!$G21)))</f>
        <v>0</v>
      </c>
      <c r="R53" s="7">
        <f>0.01*('[16]8-May-06'!$N21/(0.25*(9-'[16]8-May-06'!$G21)))</f>
        <v>0.01012</v>
      </c>
      <c r="S53" s="7">
        <f>0.01*('[17]23-May-06'!$N21/(0.25*(9-'[17]23-May-06'!$G21)))</f>
        <v>0.015271111111111112</v>
      </c>
      <c r="T53" s="7">
        <f>0.01*('[18]5-Jun-06'!$N21/(0.25*(9-'[18]5-Jun-06'!$G21)))</f>
        <v>0</v>
      </c>
      <c r="U53" s="7">
        <f>0.01*('[19]19-Jun-06'!$N21/(0.25*(9-'[19]19-Jun-06'!$G21)))</f>
        <v>0</v>
      </c>
      <c r="V53" s="7">
        <f>0.01*('[20]4-Jul-06'!$N21/(0.25*(9-'[20]4-Jul-06'!$G21)))</f>
        <v>0</v>
      </c>
      <c r="W53" s="7">
        <f>0.01*('[21]17-Jul-06'!$N21/(0.25*(9-'[21]17-Jul-06'!$G21)))</f>
        <v>0</v>
      </c>
      <c r="X53" s="7">
        <f>0.01*('[22]1-Aug-06'!$N21/(0.25*(9-'[22]1-Aug-06'!$G21)))</f>
        <v>0.005515555555555556</v>
      </c>
      <c r="Y53" s="7">
        <f>0.01*('[23]14-Aug-06'!$N21/(0.25*(9-'[23]14-Aug-06'!$G21)))</f>
        <v>0.03324888888888889</v>
      </c>
      <c r="Z53" s="7">
        <f>0.01*('[24]28-Aug-06'!$N21/(0.25*(9-'[24]28-Aug-06'!$G21)))</f>
        <v>0</v>
      </c>
      <c r="AA53" s="7">
        <f>0.01*('[25]11-Sep-06'!$N21/(0.25*(9-'[25]11-Sep-06'!$G21)))</f>
        <v>0</v>
      </c>
      <c r="AB53" s="7">
        <f>0.01*('[26]25-Sep-06'!$N21/(0.25*(9-'[26]25-Sep-06'!$G21)))</f>
        <v>0</v>
      </c>
      <c r="AC53" s="8">
        <f t="shared" si="8"/>
        <v>0.06699555555555556</v>
      </c>
      <c r="AD53" s="8">
        <f t="shared" si="9"/>
        <v>0.06699555555555556</v>
      </c>
      <c r="AF53" s="5" t="s">
        <v>11</v>
      </c>
      <c r="AG53" s="8">
        <f t="shared" si="10"/>
        <v>0.06699555555555556</v>
      </c>
      <c r="AH53" s="5" t="s">
        <v>11</v>
      </c>
      <c r="AI53" s="8">
        <f t="shared" si="11"/>
        <v>0.03349777777777778</v>
      </c>
    </row>
    <row r="54" spans="2:35" ht="12">
      <c r="B54" s="5" t="s">
        <v>12</v>
      </c>
      <c r="C54" s="7">
        <f>0.01*('[1]10-Oct-05'!$N22/(0.25*(9-'[1]10-Oct-05'!$G22)))</f>
        <v>0.010173333333333335</v>
      </c>
      <c r="D54" s="7">
        <f>0.01*('[2]24-Oct-05'!$N22/(0.25*(9-'[2]24-Oct-05'!$G22)))</f>
        <v>0.01535111111111111</v>
      </c>
      <c r="E54" s="7">
        <f>0.01*('[3]7-Nov-05'!$N22/(0.25*(9-'[3]7-Nov-05'!$G22)))</f>
        <v>0</v>
      </c>
      <c r="F54" s="7">
        <f>0.01*('[4]21-Nov-05'!$N22/(0.25*(9-'[4]21-Nov-05'!$G22)))</f>
        <v>0</v>
      </c>
      <c r="G54" s="7">
        <f>0.01*('[5]5-Dec-05'!$N22/(0.25*(9-'[5]5-Dec-05'!$G22)))</f>
        <v>0</v>
      </c>
      <c r="H54" s="7">
        <f>0.01*('[6]19-Dec-05'!$N22/(0.25*(9-'[6]19-Dec-05'!$G22)))</f>
        <v>0.005777777777777778</v>
      </c>
      <c r="I54" s="7">
        <f>0.01*('[7]2-Jan-06'!$N22/(0.25*(9-'[7]2-Jan-06'!$G22)))</f>
        <v>0</v>
      </c>
      <c r="J54" s="7">
        <f>0.01*('[8]17-Jan-06'!$N22/(0.25*(9-'[8]17-Jan-06'!$G22)))</f>
        <v>0.041080000000000005</v>
      </c>
      <c r="K54" s="7">
        <f>0.01*('[9]30-Jan-06'!$N22/(0.25*(9-'[9]30-Jan-06'!$G22)))</f>
        <v>0</v>
      </c>
      <c r="L54" s="7">
        <f>0.01*('[10]14-Feb-06'!$N22/(0.25*(9-'[10]14-Feb-06'!$G22)))</f>
        <v>0</v>
      </c>
      <c r="M54" s="7">
        <f>0.01*('[11]27-Feb-06'!$N22/(0.25*(9-'[11]27-Feb-06'!$G22)))</f>
        <v>0.1248888888888889</v>
      </c>
      <c r="N54" s="7">
        <f>0.01*('[12]13-Mar-06'!$N22/(0.25*(9-'[12]13-Mar-06'!$G22)))</f>
        <v>0</v>
      </c>
      <c r="O54" s="7">
        <f>0.01*('[13]27-Mar-06'!$N22/(0.25*(9-'[13]27-Mar-06'!$G22)))</f>
        <v>0</v>
      </c>
      <c r="P54" s="7">
        <f>0.01*('[14]10-Apr-06'!$N22/(0.25*(9-'[14]10-Apr-06'!$G22)))</f>
        <v>0</v>
      </c>
      <c r="Q54" s="7">
        <f>0.01*('[15]24-Apr-06'!$N22/(0.25*(9-'[15]24-Apr-06'!$G22)))</f>
        <v>0.015373333333333334</v>
      </c>
      <c r="R54" s="7">
        <f>0.01*('[16]8-May-06'!$N22/(0.25*(9-'[16]8-May-06'!$G22)))</f>
        <v>0.012013333333333334</v>
      </c>
      <c r="S54" s="7">
        <f>0.01*('[17]23-May-06'!$N22/(0.25*(9-'[17]23-May-06'!$G22)))</f>
        <v>0</v>
      </c>
      <c r="T54" s="7">
        <f>0.01*('[18]5-Jun-06'!$N22/(0.25*(9-'[18]5-Jun-06'!$G22)))</f>
        <v>0</v>
      </c>
      <c r="U54" s="7">
        <f>0.01*('[19]19-Jun-06'!$N22/(0.25*(9-'[19]19-Jun-06'!$G22)))</f>
        <v>0.025453333333333338</v>
      </c>
      <c r="V54" s="7">
        <f>0.01*('[20]4-Jul-06'!$N22/(0.25*(9-'[20]4-Jul-06'!$G22)))</f>
        <v>0.01667111111111111</v>
      </c>
      <c r="W54" s="7">
        <f>0.01*('[21]17-Jul-06'!$N22/(0.25*(9-'[21]17-Jul-06'!$G22)))</f>
        <v>0</v>
      </c>
      <c r="X54" s="7">
        <f>0.01*('[22]1-Aug-06'!$N22/(0.25*(9-'[22]1-Aug-06'!$G22)))</f>
        <v>0.012724444444444444</v>
      </c>
      <c r="Y54" s="7">
        <f>0.01*('[23]14-Aug-06'!$N22/(0.25*(9-'[23]14-Aug-06'!$G22)))</f>
        <v>0</v>
      </c>
      <c r="Z54" s="7">
        <f>0.01*('[24]28-Aug-06'!$N22/(0.25*(9-'[24]28-Aug-06'!$G22)))</f>
        <v>0</v>
      </c>
      <c r="AA54" s="7">
        <f>0.01*('[25]11-Sep-06'!$N22/(0.25*(9-'[25]11-Sep-06'!$G22)))</f>
        <v>0</v>
      </c>
      <c r="AB54" s="7">
        <f>0.01*('[26]25-Sep-06'!$N22/(0.25*(9-'[26]25-Sep-06'!$G22)))</f>
        <v>0.002448888888888889</v>
      </c>
      <c r="AC54" s="8">
        <f t="shared" si="8"/>
        <v>0.28195555555555557</v>
      </c>
      <c r="AD54" s="8">
        <f t="shared" si="9"/>
        <v>0.2827301587301587</v>
      </c>
      <c r="AF54" s="5" t="s">
        <v>12</v>
      </c>
      <c r="AG54" s="8">
        <f t="shared" si="10"/>
        <v>0.2827301587301587</v>
      </c>
      <c r="AH54" s="5" t="s">
        <v>12</v>
      </c>
      <c r="AI54" s="8">
        <f t="shared" si="11"/>
        <v>0.14136507936507936</v>
      </c>
    </row>
    <row r="55" spans="2:35" ht="12">
      <c r="B55" s="5" t="s">
        <v>13</v>
      </c>
      <c r="C55" s="7">
        <f>0.01*('[1]10-Oct-05'!$N23/(0.25*(9-'[1]10-Oct-05'!$G23)))</f>
        <v>0.029653333333333334</v>
      </c>
      <c r="D55" s="7">
        <f>0.01*('[2]24-Oct-05'!$N23/(0.25*(9-'[2]24-Oct-05'!$G23)))</f>
        <v>0.008826666666666667</v>
      </c>
      <c r="E55" s="7">
        <f>0.01*('[3]7-Nov-05'!$N23/(0.25*(9-'[3]7-Nov-05'!$G23)))</f>
        <v>0.04543111111111111</v>
      </c>
      <c r="F55" s="7">
        <f>0.01*('[4]21-Nov-05'!$N23/(0.25*(9-'[4]21-Nov-05'!$G23)))</f>
        <v>0</v>
      </c>
      <c r="G55" s="7">
        <f>0.01*('[5]5-Dec-05'!$N23/(0.25*(9-'[5]5-Dec-05'!$G23)))</f>
        <v>0</v>
      </c>
      <c r="H55" s="7">
        <f>0.01*('[6]19-Dec-05'!$N23/(0.25*(9-'[6]19-Dec-05'!$G23)))</f>
        <v>0.06298666666666666</v>
      </c>
      <c r="I55" s="7">
        <f>0.01*('[7]2-Jan-06'!$N23/(0.25*(9-'[7]2-Jan-06'!$G23)))</f>
        <v>0</v>
      </c>
      <c r="J55" s="7">
        <f>0.01*('[8]17-Jan-06'!$N23/(0.25*(9-'[8]17-Jan-06'!$G23)))</f>
        <v>0</v>
      </c>
      <c r="K55" s="7">
        <f>0.01*('[9]30-Jan-06'!$N23/(0.25*(9-'[9]30-Jan-06'!$G23)))</f>
        <v>0.06814666666666667</v>
      </c>
      <c r="L55" s="7">
        <f>0.01*('[10]14-Feb-06'!$N23/(0.25*(9-'[10]14-Feb-06'!$G23)))</f>
        <v>0.08399999999999999</v>
      </c>
      <c r="M55" s="7">
        <f>0.01*('[11]27-Feb-06'!$N23/(0.25*(9-'[11]27-Feb-06'!$G23)))</f>
        <v>0.058222222222222224</v>
      </c>
      <c r="N55" s="7">
        <f>0.01*('[12]13-Mar-06'!$N23/(0.25*(9-'[12]13-Mar-06'!$G23)))</f>
        <v>0</v>
      </c>
      <c r="O55" s="7">
        <f>0.01*('[13]27-Mar-06'!$N23/(0.25*(9-'[13]27-Mar-06'!$G23)))</f>
        <v>0</v>
      </c>
      <c r="P55" s="7">
        <f>0.01*('[14]10-Apr-06'!$N23/(0.25*(9-'[14]10-Apr-06'!$G23)))</f>
        <v>0.05872</v>
      </c>
      <c r="Q55" s="7">
        <f>0.01*('[15]24-Apr-06'!$N23/(0.25*(9-'[15]24-Apr-06'!$G23)))</f>
        <v>0</v>
      </c>
      <c r="R55" s="7">
        <f>0.01*('[16]8-May-06'!$N23/(0.25*(9-'[16]8-May-06'!$G23)))</f>
        <v>0</v>
      </c>
      <c r="S55" s="7">
        <f>0.01*('[17]23-May-06'!$N23/(0.25*(9-'[17]23-May-06'!$G23)))</f>
        <v>0.03153333333333334</v>
      </c>
      <c r="T55" s="7">
        <f>0.01*('[18]5-Jun-06'!$N23/(0.25*(9-'[18]5-Jun-06'!$G23)))</f>
        <v>0</v>
      </c>
      <c r="U55" s="7">
        <f>0.01*('[19]19-Jun-06'!$N23/(0.25*(9-'[19]19-Jun-06'!$G23)))</f>
        <v>0.02095111111111111</v>
      </c>
      <c r="V55" s="7">
        <f>0.01*('[20]4-Jul-06'!$N23/(0.25*(9-'[20]4-Jul-06'!$G23)))</f>
        <v>0.020226666666666667</v>
      </c>
      <c r="W55" s="7">
        <f>0.01*('[21]17-Jul-06'!$N23/(0.25*(9-'[21]17-Jul-06'!$G23)))</f>
        <v>0.02383111111111111</v>
      </c>
      <c r="X55" s="7">
        <f>0.01*('[22]1-Aug-06'!$N23/(0.25*(9-'[22]1-Aug-06'!$G23)))</f>
        <v>0.14577777777777776</v>
      </c>
      <c r="Y55" s="7">
        <f>0.01*('[23]14-Aug-06'!$N23/(0.25*(9-'[23]14-Aug-06'!$G23)))</f>
        <v>0.03342666666666667</v>
      </c>
      <c r="Z55" s="7">
        <f>0.01*('[24]28-Aug-06'!$N23/(0.25*(9-'[24]28-Aug-06'!$G23)))</f>
        <v>0.08198222222222222</v>
      </c>
      <c r="AA55" s="7">
        <f>0.01*('[25]11-Sep-06'!$N23/(0.25*(9-'[25]11-Sep-06'!$G23)))</f>
        <v>0.01760888888888889</v>
      </c>
      <c r="AB55" s="7">
        <f>0.01*('[26]25-Sep-06'!$N23/(0.25*(9-'[26]25-Sep-06'!$G23)))</f>
        <v>0</v>
      </c>
      <c r="AC55" s="8">
        <f t="shared" si="8"/>
        <v>0.7913244444444445</v>
      </c>
      <c r="AD55" s="8">
        <f t="shared" si="9"/>
        <v>0.7934984126984127</v>
      </c>
      <c r="AF55" s="5" t="s">
        <v>13</v>
      </c>
      <c r="AG55" s="8">
        <f t="shared" si="10"/>
        <v>0.7934984126984127</v>
      </c>
      <c r="AH55" s="5" t="s">
        <v>13</v>
      </c>
      <c r="AI55" s="8">
        <f t="shared" si="11"/>
        <v>0.39674920634920635</v>
      </c>
    </row>
    <row r="56" spans="2:35" ht="12">
      <c r="B56" s="5" t="s">
        <v>14</v>
      </c>
      <c r="C56" s="7">
        <f>0.01*('[1]10-Oct-05'!$N24/(0.25*(9-'[1]10-Oct-05'!$G24)))</f>
        <v>0</v>
      </c>
      <c r="D56" s="7">
        <f>0.01*('[2]24-Oct-05'!$N24/(0.25*(9-'[2]24-Oct-05'!$G24)))</f>
        <v>0</v>
      </c>
      <c r="E56" s="7">
        <f>0.01*('[3]7-Nov-05'!$N24/(0.25*(9-'[3]7-Nov-05'!$G24)))</f>
        <v>0.06890222222222223</v>
      </c>
      <c r="F56" s="7">
        <f>0.01*('[4]21-Nov-05'!$N24/(0.25*(9-'[4]21-Nov-05'!$G24)))</f>
        <v>0.024671111111111112</v>
      </c>
      <c r="G56" s="7">
        <f>0.01*('[5]5-Dec-05'!$N24/(0.25*(9-'[5]5-Dec-05'!$G24)))</f>
        <v>0</v>
      </c>
      <c r="H56" s="7">
        <f>0.01*('[6]19-Dec-05'!$N24/(0.25*(9-'[6]19-Dec-05'!$G24)))</f>
        <v>0</v>
      </c>
      <c r="I56" s="7">
        <f>0.01*('[7]2-Jan-06'!$N24/(0.25*(9-'[7]2-Jan-06'!$G24)))</f>
        <v>0</v>
      </c>
      <c r="J56" s="7">
        <f>0.01*('[8]17-Jan-06'!$N24/(0.25*(9-'[8]17-Jan-06'!$G24)))</f>
        <v>0</v>
      </c>
      <c r="K56" s="7">
        <f>0.01*('[9]30-Jan-06'!$N24/(0.25*(9-'[9]30-Jan-06'!$G24)))</f>
        <v>0</v>
      </c>
      <c r="L56" s="7">
        <f>0.01*('[10]14-Feb-06'!$N24/(0.25*(9-'[10]14-Feb-06'!$G24)))</f>
        <v>0</v>
      </c>
      <c r="M56" s="7">
        <f>0.01*('[11]27-Feb-06'!$N24/(0.25*(9-'[11]27-Feb-06'!$G24)))</f>
        <v>0.0032044444444444442</v>
      </c>
      <c r="N56" s="7">
        <f>0.01*('[12]13-Mar-06'!$N24/(0.25*(9-'[12]13-Mar-06'!$G24)))</f>
        <v>0</v>
      </c>
      <c r="O56" s="7">
        <f>0.01*('[13]27-Mar-06'!$N24/(0.25*(9-'[13]27-Mar-06'!$G24)))</f>
        <v>0.05075555555555556</v>
      </c>
      <c r="P56" s="7">
        <f>0.01*('[14]10-Apr-06'!$N24/(0.25*(9-'[14]10-Apr-06'!$G24)))</f>
        <v>0</v>
      </c>
      <c r="Q56" s="7">
        <f>0.01*('[15]24-Apr-06'!$N24/(0.25*(9-'[15]24-Apr-06'!$G24)))</f>
        <v>0.030786666666666664</v>
      </c>
      <c r="R56" s="7">
        <f>0.01*('[16]8-May-06'!$N24/(0.25*(9-'[16]8-May-06'!$G24)))</f>
        <v>0</v>
      </c>
      <c r="S56" s="7">
        <f>0.01*('[17]23-May-06'!$N24/(0.25*(9-'[17]23-May-06'!$G24)))</f>
        <v>0</v>
      </c>
      <c r="T56" s="7">
        <f>0.01*('[18]5-Jun-06'!$N24/(0.25*(9-'[18]5-Jun-06'!$G24)))</f>
        <v>0</v>
      </c>
      <c r="U56" s="7">
        <f>0.01*('[19]19-Jun-06'!$N24/(0.25*(9-'[19]19-Jun-06'!$G24)))</f>
        <v>0</v>
      </c>
      <c r="V56" s="7">
        <f>0.01*('[20]4-Jul-06'!$N24/(0.25*(9-'[20]4-Jul-06'!$G24)))</f>
        <v>0.3662222222222223</v>
      </c>
      <c r="W56" s="7">
        <f>0.01*('[21]17-Jul-06'!$N24/(0.25*(9-'[21]17-Jul-06'!$G24)))</f>
        <v>0.017613333333333335</v>
      </c>
      <c r="X56" s="7">
        <f>0.01*('[22]1-Aug-06'!$N24/(0.25*(9-'[22]1-Aug-06'!$G24)))</f>
        <v>0</v>
      </c>
      <c r="Y56" s="7">
        <f>0.01*('[23]14-Aug-06'!$N24/(0.25*(9-'[23]14-Aug-06'!$G24)))</f>
        <v>0.03488</v>
      </c>
      <c r="Z56" s="7">
        <f>0.01*('[24]28-Aug-06'!$N24/(0.25*(9-'[24]28-Aug-06'!$G24)))</f>
        <v>0.03429777777777778</v>
      </c>
      <c r="AA56" s="7">
        <f>0.01*('[25]11-Sep-06'!$N24/(0.25*(9-'[25]11-Sep-06'!$G24)))</f>
        <v>0</v>
      </c>
      <c r="AB56" s="7">
        <f>0.01*('[26]25-Sep-06'!$N24/(0.25*(9-'[26]25-Sep-06'!$G24)))</f>
        <v>0</v>
      </c>
      <c r="AC56" s="8">
        <f t="shared" si="8"/>
        <v>0.6313333333333334</v>
      </c>
      <c r="AD56" s="8">
        <f t="shared" si="9"/>
        <v>0.6330677655677657</v>
      </c>
      <c r="AF56" s="5" t="s">
        <v>14</v>
      </c>
      <c r="AG56" s="8">
        <f t="shared" si="10"/>
        <v>0.6330677655677657</v>
      </c>
      <c r="AH56" s="5" t="s">
        <v>14</v>
      </c>
      <c r="AI56" s="8">
        <f t="shared" si="11"/>
        <v>0.31653388278388284</v>
      </c>
    </row>
    <row r="57" spans="2:39" ht="12">
      <c r="B57" s="5" t="s">
        <v>15</v>
      </c>
      <c r="C57" s="7">
        <f>0.01*('[1]10-Oct-05'!$N25/(0.25*(9-'[1]10-Oct-05'!$G25)))</f>
        <v>0</v>
      </c>
      <c r="D57" s="7">
        <f>0.01*('[2]24-Oct-05'!$N25/(0.25*(9-'[2]24-Oct-05'!$G25)))</f>
        <v>0.012751111111111114</v>
      </c>
      <c r="E57" s="7">
        <f>0.01*('[3]7-Nov-05'!$N25/(0.25*(9-'[3]7-Nov-05'!$G25)))</f>
        <v>0</v>
      </c>
      <c r="F57" s="7">
        <f>0.01*('[4]21-Nov-05'!$N25/(0.25*(9-'[4]21-Nov-05'!$G25)))</f>
        <v>0.05511111111111111</v>
      </c>
      <c r="G57" s="7">
        <f>0.01*('[5]5-Dec-05'!$N25/(0.25*(9-'[5]5-Dec-05'!$G25)))</f>
        <v>0.033528888888888886</v>
      </c>
      <c r="H57" s="7">
        <f>0.01*('[6]19-Dec-05'!$N25/(0.25*(9-'[6]19-Dec-05'!$G25)))</f>
        <v>0.07777777777777778</v>
      </c>
      <c r="I57" s="7">
        <f>0.01*('[7]2-Jan-06'!$N25/(0.25*(9-'[7]2-Jan-06'!$G25)))</f>
        <v>0.026084444444444445</v>
      </c>
      <c r="J57" s="7">
        <f>0.01*('[8]17-Jan-06'!$N25/(0.25*(9-'[8]17-Jan-06'!$G25)))</f>
        <v>0.0014133333333333335</v>
      </c>
      <c r="K57" s="7">
        <f>0.01*('[9]30-Jan-06'!$N25/(0.25*(9-'[9]30-Jan-06'!$G25)))</f>
        <v>0.03922666666666667</v>
      </c>
      <c r="L57" s="7">
        <f>0.01*('[10]14-Feb-06'!$N25/(0.25*(9-'[10]14-Feb-06'!$G25)))</f>
        <v>0.013240000000000002</v>
      </c>
      <c r="M57" s="7">
        <f>0.01*('[11]27-Feb-06'!$N25/(0.25*(9-'[11]27-Feb-06'!$G25)))</f>
        <v>0</v>
      </c>
      <c r="N57" s="7">
        <f>0.01*('[12]13-Mar-06'!$N25/(0.25*(9-'[12]13-Mar-06'!$G25)))</f>
        <v>0</v>
      </c>
      <c r="O57" s="7">
        <f>0.01*('[13]27-Mar-06'!$N25/(0.25*(9-'[13]27-Mar-06'!$G25)))</f>
        <v>0.2528888888888889</v>
      </c>
      <c r="P57" s="7">
        <f>0.01*('[14]10-Apr-06'!$N25/(0.25*(9-'[14]10-Apr-06'!$G25)))</f>
        <v>0</v>
      </c>
      <c r="Q57" s="7">
        <f>0.01*('[15]24-Apr-06'!$N25/(0.25*(9-'[15]24-Apr-06'!$G25)))</f>
        <v>0.05634666666666667</v>
      </c>
      <c r="R57" s="7">
        <f>0.01*('[16]8-May-06'!$N25/(0.25*(9-'[16]8-May-06'!$G25)))</f>
        <v>0</v>
      </c>
      <c r="S57" s="7">
        <f>0.01*('[17]23-May-06'!$N25/(0.25*(9-'[17]23-May-06'!$G25)))</f>
        <v>0.7302222222222222</v>
      </c>
      <c r="T57" s="7">
        <f>0.01*('[18]5-Jun-06'!$N25/(0.25*(9-'[18]5-Jun-06'!$G25)))</f>
        <v>0.2737777777777778</v>
      </c>
      <c r="U57" s="7">
        <f>0.01*('[19]19-Jun-06'!$N25/(0.25*(9-'[19]19-Jun-06'!$G25)))</f>
        <v>0</v>
      </c>
      <c r="V57" s="7">
        <f>0.01*('[20]4-Jul-06'!$N25/(0.25*(9-'[20]4-Jul-06'!$G25)))</f>
        <v>0</v>
      </c>
      <c r="W57" s="7">
        <f>0.01*('[21]17-Jul-06'!$N25/(0.25*(9-'[21]17-Jul-06'!$G25)))</f>
        <v>0.29377777777777775</v>
      </c>
      <c r="X57" s="7">
        <f>0.01*('[22]1-Aug-06'!$N25/(0.25*(9-'[22]1-Aug-06'!$G25)))</f>
        <v>0.23200000000000004</v>
      </c>
      <c r="Y57" s="7">
        <f>0.01*('[23]14-Aug-06'!$N25/(0.25*(9-'[23]14-Aug-06'!$G25)))</f>
        <v>0.05349333333333333</v>
      </c>
      <c r="Z57" s="7">
        <f>0.01*('[24]28-Aug-06'!$N25/(0.25*(9-'[24]28-Aug-06'!$G25)))</f>
        <v>0.01776888888888889</v>
      </c>
      <c r="AA57" s="7">
        <f>0.01*('[25]11-Sep-06'!$N25/(0.25*(9-'[25]11-Sep-06'!$G25)))</f>
        <v>0.0044577777777777775</v>
      </c>
      <c r="AB57" s="7">
        <f>0.01*('[26]25-Sep-06'!$N25/(0.25*(9-'[26]25-Sep-06'!$G25)))</f>
        <v>0.14755555555555558</v>
      </c>
      <c r="AC57" s="8">
        <f t="shared" si="8"/>
        <v>2.321422222222222</v>
      </c>
      <c r="AD57" s="8">
        <f t="shared" si="9"/>
        <v>2.321422222222222</v>
      </c>
      <c r="AF57" s="5" t="s">
        <v>15</v>
      </c>
      <c r="AG57" s="8">
        <f t="shared" si="10"/>
        <v>2.321422222222222</v>
      </c>
      <c r="AH57" s="5" t="s">
        <v>15</v>
      </c>
      <c r="AI57" s="8">
        <f t="shared" si="11"/>
        <v>1.160711111111111</v>
      </c>
      <c r="AK57" s="14" t="s">
        <v>74</v>
      </c>
      <c r="AL57" s="14"/>
      <c r="AM57" s="14"/>
    </row>
    <row r="58" spans="2:39" ht="12">
      <c r="B58" s="5" t="s">
        <v>16</v>
      </c>
      <c r="C58" s="7">
        <f>0.01*('[1]10-Oct-05'!$N26/(0.25*(9-'[1]10-Oct-05'!$G26)))</f>
        <v>0</v>
      </c>
      <c r="D58" s="7">
        <f>0.01*('[2]24-Oct-05'!$N26/(0.25*(9-'[2]24-Oct-05'!$G26)))</f>
        <v>0</v>
      </c>
      <c r="E58" s="7">
        <f>0.01*('[3]7-Nov-05'!$N26/(0.25*(9-'[3]7-Nov-05'!$G26)))</f>
        <v>0</v>
      </c>
      <c r="F58" s="7">
        <f>0.01*('[4]21-Nov-05'!$N26/(0.25*(9-'[4]21-Nov-05'!$G26)))</f>
        <v>0</v>
      </c>
      <c r="G58" s="7">
        <f>0.01*('[5]5-Dec-05'!$N26/(0.25*(9-'[5]5-Dec-05'!$G26)))</f>
        <v>0</v>
      </c>
      <c r="H58" s="7">
        <f>0.01*('[6]19-Dec-05'!$N26/(0.25*(9-'[6]19-Dec-05'!$G26)))</f>
        <v>0</v>
      </c>
      <c r="I58" s="7">
        <f>0.01*('[7]2-Jan-06'!$N26/(0.25*(9-'[7]2-Jan-06'!$G26)))</f>
        <v>0.0007866666666666666</v>
      </c>
      <c r="J58" s="7">
        <f>0.01*('[8]17-Jan-06'!$N26/(0.25*(9-'[8]17-Jan-06'!$G26)))</f>
        <v>0</v>
      </c>
      <c r="K58" s="7">
        <f>0.01*('[9]30-Jan-06'!$N26/(0.25*(9-'[9]30-Jan-06'!$G26)))</f>
        <v>0</v>
      </c>
      <c r="L58" s="7">
        <f>0.01*('[10]14-Feb-06'!$N26/(0.25*(9-'[10]14-Feb-06'!$G26)))</f>
        <v>0.007026666666666667</v>
      </c>
      <c r="M58" s="7">
        <f>0.01*('[11]27-Feb-06'!$N26/(0.25*(9-'[11]27-Feb-06'!$G26)))</f>
        <v>0</v>
      </c>
      <c r="N58" s="7">
        <f>0.01*('[12]13-Mar-06'!$N26/(0.25*(9-'[12]13-Mar-06'!$G26)))</f>
        <v>0</v>
      </c>
      <c r="O58" s="7">
        <f>0.01*('[13]27-Mar-06'!$N26/(0.25*(9-'[13]27-Mar-06'!$G26)))</f>
        <v>0</v>
      </c>
      <c r="P58" s="7">
        <f>0.01*('[14]10-Apr-06'!$N26/(0.25*(9-'[14]10-Apr-06'!$G26)))</f>
        <v>0.02493777777777778</v>
      </c>
      <c r="Q58" s="7">
        <f>0.01*('[15]24-Apr-06'!$N26/(0.25*(9-'[15]24-Apr-06'!$G26)))</f>
        <v>0</v>
      </c>
      <c r="R58" s="7">
        <f>0.01*('[16]8-May-06'!$N26/(0.25*(9-'[16]8-May-06'!$G26)))</f>
        <v>0</v>
      </c>
      <c r="S58" s="7">
        <f>0.01*('[17]23-May-06'!$N26/(0.25*(9-'[17]23-May-06'!$G26)))</f>
        <v>0</v>
      </c>
      <c r="T58" s="7">
        <f>0.01*('[18]5-Jun-06'!$N26/(0.25*(9-'[18]5-Jun-06'!$G26)))</f>
        <v>0</v>
      </c>
      <c r="U58" s="7">
        <f>0.01*('[19]19-Jun-06'!$N26/(0.25*(9-'[19]19-Jun-06'!$G26)))</f>
        <v>0</v>
      </c>
      <c r="V58" s="7">
        <f>0.01*('[20]4-Jul-06'!$N26/(0.25*(9-'[20]4-Jul-06'!$G26)))</f>
        <v>0.05436444444444444</v>
      </c>
      <c r="W58" s="7">
        <f>0.01*('[21]17-Jul-06'!$N26/(0.25*(9-'[21]17-Jul-06'!$G26)))</f>
        <v>0</v>
      </c>
      <c r="X58" s="7">
        <f>0.01*('[22]1-Aug-06'!$N26/(0.25*(9-'[22]1-Aug-06'!$G26)))</f>
        <v>0</v>
      </c>
      <c r="Y58" s="7">
        <f>0.01*('[23]14-Aug-06'!$N26/(0.25*(9-'[23]14-Aug-06'!$G26)))</f>
        <v>0.003248888888888889</v>
      </c>
      <c r="Z58" s="7">
        <f>0.01*('[24]28-Aug-06'!$N26/(0.25*(9-'[24]28-Aug-06'!$G26)))</f>
        <v>0</v>
      </c>
      <c r="AA58" s="7">
        <f>0.01*('[25]11-Sep-06'!$N26/(0.25*(9-'[25]11-Sep-06'!$G26)))</f>
        <v>0</v>
      </c>
      <c r="AB58" s="7">
        <f>0.01*('[26]25-Sep-06'!$N26/(0.25*(9-'[26]25-Sep-06'!$G26)))</f>
        <v>0.013626666666666667</v>
      </c>
      <c r="AC58" s="8">
        <f t="shared" si="8"/>
        <v>0.1039911111111111</v>
      </c>
      <c r="AD58" s="8">
        <f t="shared" si="9"/>
        <v>0.1037069823922283</v>
      </c>
      <c r="AF58" s="5" t="s">
        <v>16</v>
      </c>
      <c r="AG58" s="8">
        <f t="shared" si="10"/>
        <v>0.1037069823922283</v>
      </c>
      <c r="AH58" s="5" t="s">
        <v>16</v>
      </c>
      <c r="AI58" s="8">
        <f t="shared" si="11"/>
        <v>0.05185349119611415</v>
      </c>
      <c r="AK58" s="14"/>
      <c r="AL58" s="14" t="s">
        <v>50</v>
      </c>
      <c r="AM58" s="15">
        <f>AVERAGE(AI57:AI62)</f>
        <v>0.3766709064488436</v>
      </c>
    </row>
    <row r="59" spans="2:35" ht="12">
      <c r="B59" s="5" t="s">
        <v>17</v>
      </c>
      <c r="C59" s="7">
        <f>0.01*('[1]10-Oct-05'!$N27/(0.25*(9-'[1]10-Oct-05'!$G27)))</f>
        <v>0</v>
      </c>
      <c r="D59" s="7">
        <f>0.01*('[2]24-Oct-05'!$N27/(0.25*(9-'[2]24-Oct-05'!$G27)))</f>
        <v>0</v>
      </c>
      <c r="E59" s="7">
        <f>0.01*('[3]7-Nov-05'!$N27/(0.25*(9-'[3]7-Nov-05'!$G27)))</f>
        <v>0</v>
      </c>
      <c r="F59" s="7">
        <f>0.01*('[4]21-Nov-05'!$N27/(0.25*(9-'[4]21-Nov-05'!$G27)))</f>
        <v>0</v>
      </c>
      <c r="G59" s="7">
        <f>0.01*('[5]5-Dec-05'!$N27/(0.25*(9-'[5]5-Dec-05'!$G27)))</f>
        <v>0</v>
      </c>
      <c r="H59" s="7">
        <f>0.01*('[6]19-Dec-05'!$N27/(0.25*(9-'[6]19-Dec-05'!$G27)))</f>
        <v>0</v>
      </c>
      <c r="I59" s="7">
        <f>0.01*('[7]2-Jan-06'!$N27/(0.25*(9-'[7]2-Jan-06'!$G27)))</f>
        <v>0.020022222222222223</v>
      </c>
      <c r="J59" s="7">
        <f>0.01*('[8]17-Jan-06'!$N27/(0.25*(9-'[8]17-Jan-06'!$G27)))</f>
        <v>0.008395555555555557</v>
      </c>
      <c r="K59" s="7">
        <f>0.01*('[9]30-Jan-06'!$N27/(0.25*(9-'[9]30-Jan-06'!$G27)))</f>
        <v>0.06222666666666666</v>
      </c>
      <c r="L59" s="7">
        <f>0.01*('[10]14-Feb-06'!$N27/(0.25*(9-'[10]14-Feb-06'!$G27)))</f>
        <v>0</v>
      </c>
      <c r="M59" s="7">
        <f>0.01*('[11]27-Feb-06'!$N27/(0.25*(9-'[11]27-Feb-06'!$G27)))</f>
        <v>0.0037955555555555555</v>
      </c>
      <c r="N59" s="7">
        <f>0.01*('[12]13-Mar-06'!$N27/(0.25*(9-'[12]13-Mar-06'!$G27)))</f>
        <v>0</v>
      </c>
      <c r="O59" s="7">
        <f>0.01*('[13]27-Mar-06'!$N27/(0.25*(9-'[13]27-Mar-06'!$G27)))</f>
        <v>0.019755555555555557</v>
      </c>
      <c r="P59" s="7">
        <f>0.01*('[14]10-Apr-06'!$N27/(0.25*(9-'[14]10-Apr-06'!$G27)))</f>
        <v>0.6777777777777777</v>
      </c>
      <c r="Q59" s="7">
        <f>0.01*('[15]24-Apr-06'!$N27/(0.25*(9-'[15]24-Apr-06'!$G27)))</f>
        <v>0.012644444444444444</v>
      </c>
      <c r="R59" s="7">
        <f>0.01*('[16]8-May-06'!$N27/(0.25*(9-'[16]8-May-06'!$G27)))</f>
        <v>0</v>
      </c>
      <c r="S59" s="7">
        <f>0.01*('[17]23-May-06'!$N27/(0.25*(9-'[17]23-May-06'!$G27)))</f>
        <v>0</v>
      </c>
      <c r="T59" s="7">
        <f>0.01*('[18]5-Jun-06'!$N27/(0.25*(9-'[18]5-Jun-06'!$G27)))</f>
        <v>0</v>
      </c>
      <c r="U59" s="7">
        <f>0.01*('[19]19-Jun-06'!$N27/(0.25*(9-'[19]19-Jun-06'!$G27)))</f>
        <v>0</v>
      </c>
      <c r="V59" s="7">
        <f>0.01*('[20]4-Jul-06'!$N27/(0.25*(9-'[20]4-Jul-06'!$G27)))</f>
        <v>0</v>
      </c>
      <c r="W59" s="7">
        <f>0.01*('[21]17-Jul-06'!$N27/(0.25*(9-'[21]17-Jul-06'!$G27)))</f>
        <v>0.0022311111111111112</v>
      </c>
      <c r="X59" s="7">
        <f>0.01*('[22]1-Aug-06'!$N27/(0.25*(9-'[22]1-Aug-06'!$G27)))</f>
        <v>0</v>
      </c>
      <c r="Y59" s="7">
        <f>0.01*('[23]14-Aug-06'!$N27/(0.25*(9-'[23]14-Aug-06'!$G27)))</f>
        <v>0</v>
      </c>
      <c r="Z59" s="7">
        <f>0.01*('[24]28-Aug-06'!$N27/(0.25*(9-'[24]28-Aug-06'!$G27)))</f>
        <v>0</v>
      </c>
      <c r="AA59" s="7">
        <f>0.01*('[25]11-Sep-06'!$N27/(0.25*(9-'[25]11-Sep-06'!$G27)))</f>
        <v>0</v>
      </c>
      <c r="AB59" s="7">
        <f>0.01*('[26]25-Sep-06'!$N27/(0.25*(9-'[26]25-Sep-06'!$G27)))</f>
        <v>0</v>
      </c>
      <c r="AC59" s="8">
        <f t="shared" si="8"/>
        <v>0.8068488888888887</v>
      </c>
      <c r="AD59" s="8">
        <f t="shared" si="9"/>
        <v>0.8068488888888887</v>
      </c>
      <c r="AF59" s="5" t="s">
        <v>17</v>
      </c>
      <c r="AG59" s="8">
        <f t="shared" si="10"/>
        <v>0.8068488888888887</v>
      </c>
      <c r="AH59" s="5" t="s">
        <v>17</v>
      </c>
      <c r="AI59" s="8">
        <f t="shared" si="11"/>
        <v>0.40342444444444436</v>
      </c>
    </row>
    <row r="60" spans="2:35" ht="12">
      <c r="B60" s="5" t="s">
        <v>18</v>
      </c>
      <c r="C60" s="7">
        <f>0.01*('[1]10-Oct-05'!$N28/(0.25*(9-'[1]10-Oct-05'!$G28)))</f>
        <v>0.26533333333333337</v>
      </c>
      <c r="D60" s="7">
        <f>0.01*('[2]24-Oct-05'!$N28/(0.25*(9-'[2]24-Oct-05'!$G28)))</f>
        <v>0</v>
      </c>
      <c r="E60" s="7">
        <f>0.01*('[3]7-Nov-05'!$N28/(0.25*(9-'[3]7-Nov-05'!$G28)))</f>
        <v>0</v>
      </c>
      <c r="F60" s="7">
        <f>0.01*('[4]21-Nov-05'!$N28/(0.25*(9-'[4]21-Nov-05'!$G28)))</f>
        <v>0</v>
      </c>
      <c r="G60" s="7">
        <f>0.01*('[5]5-Dec-05'!$N28/(0.25*(9-'[5]5-Dec-05'!$G28)))</f>
        <v>0</v>
      </c>
      <c r="H60" s="7">
        <f>0.01*('[6]19-Dec-05'!$N28/(0.25*(9-'[6]19-Dec-05'!$G28)))</f>
        <v>0</v>
      </c>
      <c r="I60" s="7">
        <f>0.01*('[7]2-Jan-06'!$N28/(0.25*(9-'[7]2-Jan-06'!$G28)))</f>
        <v>0</v>
      </c>
      <c r="J60" s="7">
        <f>0.01*('[8]17-Jan-06'!$N28/(0.25*(9-'[8]17-Jan-06'!$G28)))</f>
        <v>0</v>
      </c>
      <c r="K60" s="7">
        <f>0.01*('[9]30-Jan-06'!$N28/(0.25*(9-'[9]30-Jan-06'!$G28)))</f>
        <v>0</v>
      </c>
      <c r="L60" s="7">
        <f>0.01*('[10]14-Feb-06'!$N28/(0.25*(9-'[10]14-Feb-06'!$G28)))</f>
        <v>0</v>
      </c>
      <c r="M60" s="7">
        <f>0.01*('[11]27-Feb-06'!$N28/(0.25*(9-'[11]27-Feb-06'!$G28)))</f>
        <v>0</v>
      </c>
      <c r="N60" s="7">
        <f>0.01*('[12]13-Mar-06'!$N28/(0.25*(9-'[12]13-Mar-06'!$G28)))</f>
        <v>0</v>
      </c>
      <c r="O60" s="7">
        <f>0.01*('[13]27-Mar-06'!$N28/(0.25*(9-'[13]27-Mar-06'!$G28)))</f>
        <v>0</v>
      </c>
      <c r="P60" s="7">
        <f>0.01*('[14]10-Apr-06'!$N28/(0.25*(9-'[14]10-Apr-06'!$G28)))</f>
        <v>0</v>
      </c>
      <c r="Q60" s="7">
        <f>0.01*('[15]24-Apr-06'!$N28/(0.25*(9-'[15]24-Apr-06'!$G28)))</f>
        <v>0</v>
      </c>
      <c r="R60" s="7">
        <f>0.01*('[16]8-May-06'!$N28/(0.25*(9-'[16]8-May-06'!$G28)))</f>
        <v>0</v>
      </c>
      <c r="S60" s="7">
        <f>0.01*('[17]23-May-06'!$N28/(0.25*(9-'[17]23-May-06'!$G28)))</f>
        <v>0</v>
      </c>
      <c r="T60" s="7">
        <f>0.01*('[18]5-Jun-06'!$N28/(0.25*(9-'[18]5-Jun-06'!$G28)))</f>
        <v>0.09413777777777778</v>
      </c>
      <c r="U60" s="7">
        <f>0.01*('[19]19-Jun-06'!$N28/(0.25*(9-'[19]19-Jun-06'!$G28)))</f>
        <v>0.050764444444444445</v>
      </c>
      <c r="V60" s="7">
        <f>0.01*('[20]4-Jul-06'!$N28/(0.25*(9-'[20]4-Jul-06'!$G28)))</f>
        <v>0.11667111111111111</v>
      </c>
      <c r="W60" s="7">
        <f>0.01*('[21]17-Jul-06'!$N28/(0.25*(9-'[21]17-Jul-06'!$G28)))</f>
        <v>0</v>
      </c>
      <c r="X60" s="7">
        <f>0.01*('[22]1-Aug-06'!$N28/(0.25*(9-'[22]1-Aug-06'!$G28)))</f>
        <v>0</v>
      </c>
      <c r="Y60" s="7">
        <f>0.01*('[23]14-Aug-06'!$N28/(0.25*(9-'[23]14-Aug-06'!$G28)))</f>
        <v>0.1146888888888889</v>
      </c>
      <c r="Z60" s="7">
        <f>0.01*('[24]28-Aug-06'!$N28/(0.25*(9-'[24]28-Aug-06'!$G28)))</f>
        <v>0</v>
      </c>
      <c r="AA60" s="7">
        <f>0.01*('[25]11-Sep-06'!$N28/(0.25*(9-'[25]11-Sep-06'!$G28)))</f>
        <v>0.14622222222222223</v>
      </c>
      <c r="AB60" s="7">
        <f>0.01*('[26]25-Sep-06'!$N28/(0.25*(9-'[26]25-Sep-06'!$G28)))</f>
        <v>0</v>
      </c>
      <c r="AC60" s="8">
        <f t="shared" si="8"/>
        <v>0.7878177777777777</v>
      </c>
      <c r="AD60" s="8">
        <f t="shared" si="9"/>
        <v>0.7878177777777777</v>
      </c>
      <c r="AF60" s="5" t="s">
        <v>18</v>
      </c>
      <c r="AG60" s="8">
        <f t="shared" si="10"/>
        <v>0.7878177777777777</v>
      </c>
      <c r="AH60" s="5" t="s">
        <v>18</v>
      </c>
      <c r="AI60" s="8">
        <f t="shared" si="11"/>
        <v>0.39390888888888886</v>
      </c>
    </row>
    <row r="61" spans="2:35" ht="12">
      <c r="B61" s="5" t="s">
        <v>19</v>
      </c>
      <c r="C61" s="7">
        <f>0.01*('[1]10-Oct-05'!$N29/(0.25*(9-'[1]10-Oct-05'!$G29)))</f>
        <v>0.017182222222222224</v>
      </c>
      <c r="D61" s="7">
        <f>0.01*('[2]24-Oct-05'!$N29/(0.25*(9-'[2]24-Oct-05'!$G29)))</f>
        <v>0</v>
      </c>
      <c r="E61" s="7">
        <f>0.01*('[3]7-Nov-05'!$N29/(0.25*(9-'[3]7-Nov-05'!$G29)))</f>
        <v>0</v>
      </c>
      <c r="F61" s="7">
        <f>0.01*('[4]21-Nov-05'!$N29/(0.25*(9-'[4]21-Nov-05'!$G29)))</f>
        <v>0</v>
      </c>
      <c r="G61" s="7">
        <f>0.01*('[5]5-Dec-05'!$N29/(0.25*(9-'[5]5-Dec-05'!$G29)))</f>
        <v>0</v>
      </c>
      <c r="H61" s="7">
        <f>0.01*('[6]19-Dec-05'!$N29/(0.25*(9-'[6]19-Dec-05'!$G29)))</f>
        <v>0</v>
      </c>
      <c r="I61" s="7">
        <f>0.01*('[7]2-Jan-06'!$N29/(0.25*(9-'[7]2-Jan-06'!$G29)))</f>
        <v>0</v>
      </c>
      <c r="J61" s="7">
        <f>0.01*('[8]17-Jan-06'!$N29/(0.25*(9-'[8]17-Jan-06'!$G29)))</f>
        <v>0.030875555555555555</v>
      </c>
      <c r="K61" s="7">
        <f>0.01*('[9]30-Jan-06'!$N29/(0.25*(9-'[9]30-Jan-06'!$G29)))</f>
        <v>0.01108</v>
      </c>
      <c r="L61" s="7">
        <f>0.01*('[10]14-Feb-06'!$N29/(0.25*(9-'[10]14-Feb-06'!$G29)))</f>
        <v>0.006395555555555555</v>
      </c>
      <c r="M61" s="7">
        <f>0.01*('[11]27-Feb-06'!$N29/(0.25*(9-'[11]27-Feb-06'!$G29)))</f>
        <v>0.002448888888888889</v>
      </c>
      <c r="N61" s="7">
        <f>0.01*('[12]13-Mar-06'!$N29/(0.25*(9-'[12]13-Mar-06'!$G29)))</f>
        <v>0</v>
      </c>
      <c r="O61" s="7">
        <f>0.01*('[13]27-Mar-06'!$N29/(0.25*(9-'[13]27-Mar-06'!$G29)))</f>
        <v>0</v>
      </c>
      <c r="P61" s="7">
        <f>0.01*('[14]10-Apr-06'!$N29/(0.25*(9-'[14]10-Apr-06'!$G29)))</f>
        <v>0.022937777777777776</v>
      </c>
      <c r="Q61" s="7">
        <f>0.01*('[15]24-Apr-06'!$N29/(0.25*(9-'[15]24-Apr-06'!$G29)))</f>
        <v>0</v>
      </c>
      <c r="R61" s="7">
        <f>0.01*('[16]8-May-06'!$N29/(0.25*(9-'[16]8-May-06'!$G29)))</f>
        <v>0</v>
      </c>
      <c r="S61" s="7">
        <f>0.01*('[17]23-May-06'!$N29/(0.25*(9-'[17]23-May-06'!$G29)))</f>
        <v>0</v>
      </c>
      <c r="T61" s="7">
        <f>0.01*('[18]5-Jun-06'!$N29/(0.25*(9-'[18]5-Jun-06'!$G29)))</f>
        <v>0</v>
      </c>
      <c r="U61" s="7">
        <f>0.01*('[19]19-Jun-06'!$N29/(0.25*(9-'[19]19-Jun-06'!$G29)))</f>
        <v>0.01936</v>
      </c>
      <c r="V61" s="7">
        <f>0.01*('[20]4-Jul-06'!$N29/(0.25*(9-'[20]4-Jul-06'!$G29)))</f>
        <v>0</v>
      </c>
      <c r="W61" s="7">
        <f>0.01*('[21]17-Jul-06'!$N29/(0.25*(9-'[21]17-Jul-06'!$G29)))</f>
        <v>0</v>
      </c>
      <c r="X61" s="7">
        <f>0.01*('[22]1-Aug-06'!$N29/(0.25*(9-'[22]1-Aug-06'!$G29)))</f>
        <v>0.026053333333333335</v>
      </c>
      <c r="Y61" s="7">
        <f>0.01*('[23]14-Aug-06'!$N29/(0.25*(9-'[23]14-Aug-06'!$G29)))</f>
        <v>0.11408</v>
      </c>
      <c r="Z61" s="7">
        <f>0.01*('[24]28-Aug-06'!$N29/(0.25*(9-'[24]28-Aug-06'!$G29)))</f>
        <v>0</v>
      </c>
      <c r="AA61" s="7">
        <f>0.01*('[25]11-Sep-06'!$N29/(0.25*(9-'[25]11-Sep-06'!$G29)))</f>
        <v>0</v>
      </c>
      <c r="AB61" s="7">
        <f>0.01*('[26]25-Sep-06'!$N29/(0.25*(9-'[26]25-Sep-06'!$G29)))</f>
        <v>0</v>
      </c>
      <c r="AC61" s="8">
        <f t="shared" si="8"/>
        <v>0.2504133333333333</v>
      </c>
      <c r="AD61" s="8">
        <f t="shared" si="9"/>
        <v>0.251101282051282</v>
      </c>
      <c r="AF61" s="5" t="s">
        <v>19</v>
      </c>
      <c r="AG61" s="8">
        <f t="shared" si="10"/>
        <v>0.251101282051282</v>
      </c>
      <c r="AH61" s="5" t="s">
        <v>19</v>
      </c>
      <c r="AI61" s="8">
        <f t="shared" si="11"/>
        <v>0.125550641025641</v>
      </c>
    </row>
    <row r="62" spans="2:35" ht="12">
      <c r="B62" s="5" t="s">
        <v>20</v>
      </c>
      <c r="C62" s="7">
        <f>0.01*('[1]10-Oct-05'!$N30/(0.25*(9-'[1]10-Oct-05'!$G30)))</f>
        <v>0</v>
      </c>
      <c r="D62" s="7">
        <f>0.01*('[2]24-Oct-05'!$N30/(0.25*(9-'[2]24-Oct-05'!$G30)))</f>
        <v>0</v>
      </c>
      <c r="E62" s="7">
        <f>0.01*('[3]7-Nov-05'!$N30/(0.25*(9-'[3]7-Nov-05'!$G30)))</f>
        <v>0</v>
      </c>
      <c r="F62" s="7">
        <f>0.01*('[4]21-Nov-05'!$N30/(0.25*(9-'[4]21-Nov-05'!$G30)))</f>
        <v>0</v>
      </c>
      <c r="G62" s="7">
        <f>0.01*('[5]5-Dec-05'!$N30/(0.25*(9-'[5]5-Dec-05'!$G30)))</f>
        <v>0.0030133333333333336</v>
      </c>
      <c r="H62" s="7">
        <f>0.01*('[6]19-Dec-05'!$N30/(0.25*(9-'[6]19-Dec-05'!$G30)))</f>
        <v>0</v>
      </c>
      <c r="I62" s="7">
        <f>0.01*('[7]2-Jan-06'!$N30/(0.25*(9-'[7]2-Jan-06'!$G30)))</f>
        <v>0</v>
      </c>
      <c r="J62" s="7">
        <f>0.01*('[8]17-Jan-06'!$N30/(0.25*(9-'[8]17-Jan-06'!$G30)))</f>
        <v>0</v>
      </c>
      <c r="K62" s="7">
        <f>0.01*('[9]30-Jan-06'!$N30/(0.25*(9-'[9]30-Jan-06'!$G30)))</f>
        <v>0.18133333333333332</v>
      </c>
      <c r="L62" s="7">
        <f>0.01*('[10]14-Feb-06'!$N30/(0.25*(9-'[10]14-Feb-06'!$G30)))</f>
        <v>0</v>
      </c>
      <c r="M62" s="7">
        <f>0.01*('[11]27-Feb-06'!$N30/(0.25*(9-'[11]27-Feb-06'!$G30)))</f>
        <v>0</v>
      </c>
      <c r="N62" s="7">
        <f>0.01*('[12]13-Mar-06'!$N30/(0.25*(9-'[12]13-Mar-06'!$G30)))</f>
        <v>0</v>
      </c>
      <c r="O62" s="7">
        <f>0.01*('[13]27-Mar-06'!$N30/(0.25*(9-'[13]27-Mar-06'!$G30)))</f>
        <v>0</v>
      </c>
      <c r="P62" s="7">
        <f>0.01*('[14]10-Apr-06'!$N30/(0.25*(9-'[14]10-Apr-06'!$G30)))</f>
        <v>0.023302222222222224</v>
      </c>
      <c r="Q62" s="7">
        <f>0.01*('[15]24-Apr-06'!$N30/(0.25*(9-'[15]24-Apr-06'!$G30)))</f>
        <v>0.005844444444444445</v>
      </c>
      <c r="R62" s="7">
        <f>0.01*('[16]8-May-06'!$N30/(0.25*(9-'[16]8-May-06'!$G30)))</f>
        <v>0.01196888888888889</v>
      </c>
      <c r="S62" s="7">
        <f>0.01*('[17]23-May-06'!$N30/(0.25*(9-'[17]23-May-06'!$G30)))</f>
        <v>0</v>
      </c>
      <c r="T62" s="7">
        <f>0.01*('[18]5-Jun-06'!$N30/(0.25*(9-'[18]5-Jun-06'!$G30)))</f>
        <v>0</v>
      </c>
      <c r="U62" s="7">
        <f>0.01*('[19]19-Jun-06'!$N30/(0.25*(9-'[19]19-Jun-06'!$G30)))</f>
        <v>0</v>
      </c>
      <c r="V62" s="7">
        <f>0.01*('[20]4-Jul-06'!$N30/(0.25*(9-'[20]4-Jul-06'!$G30)))</f>
        <v>0</v>
      </c>
      <c r="W62" s="7">
        <f>0.01*('[21]17-Jul-06'!$N30/(0.25*(9-'[21]17-Jul-06'!$G30)))</f>
        <v>0</v>
      </c>
      <c r="X62" s="7">
        <f>0.01*('[22]1-Aug-06'!$N30/(0.25*(9-'[22]1-Aug-06'!$G30)))</f>
        <v>0.006168888888888889</v>
      </c>
      <c r="Y62" s="7">
        <f>0.01*('[23]14-Aug-06'!$N30/(0.25*(9-'[23]14-Aug-06'!$G30)))</f>
        <v>0</v>
      </c>
      <c r="Z62" s="7">
        <f>0.01*('[24]28-Aug-06'!$N30/(0.25*(9-'[24]28-Aug-06'!$G30)))</f>
        <v>0</v>
      </c>
      <c r="AA62" s="7">
        <f>0.01*('[25]11-Sep-06'!$N30/(0.25*(9-'[25]11-Sep-06'!$G30)))</f>
        <v>0.01684</v>
      </c>
      <c r="AB62" s="7">
        <f>0.01*('[26]25-Sep-06'!$N30/(0.25*(9-'[26]25-Sep-06'!$G30)))</f>
        <v>0</v>
      </c>
      <c r="AC62" s="8">
        <f t="shared" si="8"/>
        <v>0.24847111111111111</v>
      </c>
      <c r="AD62" s="8">
        <f t="shared" si="9"/>
        <v>0.24915372405372407</v>
      </c>
      <c r="AF62" s="5" t="s">
        <v>20</v>
      </c>
      <c r="AG62" s="8">
        <f t="shared" si="10"/>
        <v>0.24915372405372407</v>
      </c>
      <c r="AH62" s="5" t="s">
        <v>20</v>
      </c>
      <c r="AI62" s="8">
        <f t="shared" si="11"/>
        <v>0.12457686202686204</v>
      </c>
    </row>
    <row r="64" spans="2:39" s="2" customFormat="1" ht="12">
      <c r="B64" s="4" t="s">
        <v>2</v>
      </c>
      <c r="C64" s="3">
        <f>LEAFDATA0506!C64</f>
        <v>38635</v>
      </c>
      <c r="D64" s="3">
        <f>LEAFDATA0506!D64</f>
        <v>38649</v>
      </c>
      <c r="E64" s="3">
        <f>LEAFDATA0506!E64</f>
        <v>38663</v>
      </c>
      <c r="F64" s="3">
        <f>LEAFDATA0506!F64</f>
        <v>38677</v>
      </c>
      <c r="G64" s="3">
        <f>LEAFDATA0506!G64</f>
        <v>38691</v>
      </c>
      <c r="H64" s="3">
        <f>LEAFDATA0506!H64</f>
        <v>38705</v>
      </c>
      <c r="I64" s="3">
        <f>LEAFDATA0506!I64</f>
        <v>38719</v>
      </c>
      <c r="J64" s="3">
        <f>LEAFDATA0506!J64</f>
        <v>38734</v>
      </c>
      <c r="K64" s="3">
        <f>LEAFDATA0506!K64</f>
        <v>38747</v>
      </c>
      <c r="L64" s="3">
        <f>LEAFDATA0506!L64</f>
        <v>38762</v>
      </c>
      <c r="M64" s="3">
        <f>LEAFDATA0506!M64</f>
        <v>38775</v>
      </c>
      <c r="N64" s="3">
        <f>LEAFDATA0506!N64</f>
        <v>38789</v>
      </c>
      <c r="O64" s="3">
        <f>LEAFDATA0506!O64</f>
        <v>38803</v>
      </c>
      <c r="P64" s="3">
        <f>LEAFDATA0506!P64</f>
        <v>38817</v>
      </c>
      <c r="Q64" s="3">
        <f>LEAFDATA0506!Q64</f>
        <v>38831</v>
      </c>
      <c r="R64" s="3">
        <f>LEAFDATA0506!R64</f>
        <v>38845</v>
      </c>
      <c r="S64" s="3">
        <f>LEAFDATA0506!S64</f>
        <v>38860</v>
      </c>
      <c r="T64" s="3">
        <f>LEAFDATA0506!T64</f>
        <v>38873</v>
      </c>
      <c r="U64" s="3">
        <f>LEAFDATA0506!U64</f>
        <v>38887</v>
      </c>
      <c r="V64" s="3">
        <f>LEAFDATA0506!V64</f>
        <v>38902</v>
      </c>
      <c r="W64" s="3">
        <f>LEAFDATA0506!W64</f>
        <v>38915</v>
      </c>
      <c r="X64" s="3">
        <f>LEAFDATA0506!X64</f>
        <v>38930</v>
      </c>
      <c r="Y64" s="3">
        <f>LEAFDATA0506!Y64</f>
        <v>38943</v>
      </c>
      <c r="Z64" s="3">
        <f>LEAFDATA0506!Z64</f>
        <v>38957</v>
      </c>
      <c r="AA64" s="3">
        <f>LEAFDATA0506!AA64</f>
        <v>38971</v>
      </c>
      <c r="AB64" s="3">
        <f>LEAFDATA0506!AB64</f>
        <v>38985</v>
      </c>
      <c r="AC64" s="11"/>
      <c r="AI64" s="11">
        <f>AVERAGE(AI45:AI62)</f>
        <v>0.2568666368181167</v>
      </c>
      <c r="AM64" s="11">
        <f>AVERAGE(AM46,AM52,AM58)</f>
        <v>0.2568666368181168</v>
      </c>
    </row>
    <row r="65" spans="2:31" ht="12">
      <c r="B65" s="5" t="s">
        <v>22</v>
      </c>
      <c r="C65" s="8">
        <f aca="true" t="shared" si="12" ref="C65:AB65">AVERAGE(C45:C50)</f>
        <v>0.09267333333333333</v>
      </c>
      <c r="D65" s="8">
        <f t="shared" si="12"/>
        <v>0.013151111111111112</v>
      </c>
      <c r="E65" s="8">
        <f t="shared" si="12"/>
        <v>0.0024444444444444444</v>
      </c>
      <c r="F65" s="8">
        <f t="shared" si="12"/>
        <v>0.011299259259259259</v>
      </c>
      <c r="G65" s="8">
        <f t="shared" si="12"/>
        <v>0.003097037037037037</v>
      </c>
      <c r="H65" s="8">
        <f t="shared" si="12"/>
        <v>0.04562962962962963</v>
      </c>
      <c r="I65" s="8">
        <f t="shared" si="12"/>
        <v>0.0038014814814814816</v>
      </c>
      <c r="J65" s="8">
        <f t="shared" si="12"/>
        <v>0.005742222222222222</v>
      </c>
      <c r="K65" s="8">
        <f t="shared" si="12"/>
        <v>0.05593037037037037</v>
      </c>
      <c r="L65" s="8">
        <f t="shared" si="12"/>
        <v>0.025668148148148152</v>
      </c>
      <c r="M65" s="8">
        <f t="shared" si="12"/>
        <v>0.005929629629629629</v>
      </c>
      <c r="N65" s="8">
        <f t="shared" si="12"/>
        <v>0.0028911111111111117</v>
      </c>
      <c r="O65" s="8">
        <f t="shared" si="12"/>
        <v>0.012202962962962962</v>
      </c>
      <c r="P65" s="8">
        <f t="shared" si="12"/>
        <v>0.00812962962962963</v>
      </c>
      <c r="Q65" s="8">
        <f t="shared" si="12"/>
        <v>0.003903703703703704</v>
      </c>
      <c r="R65" s="8">
        <f t="shared" si="12"/>
        <v>0.00511037037037037</v>
      </c>
      <c r="S65" s="8">
        <f t="shared" si="12"/>
        <v>0.003728148148148149</v>
      </c>
      <c r="T65" s="8">
        <f t="shared" si="12"/>
        <v>0.008611111111111111</v>
      </c>
      <c r="U65" s="8">
        <f t="shared" si="12"/>
        <v>0.019459999999999998</v>
      </c>
      <c r="V65" s="8">
        <f t="shared" si="12"/>
        <v>0.003931851851851852</v>
      </c>
      <c r="W65" s="8">
        <f t="shared" si="12"/>
        <v>0.04638444444444445</v>
      </c>
      <c r="X65" s="8">
        <f t="shared" si="12"/>
        <v>0.0013355555555555558</v>
      </c>
      <c r="Y65" s="8">
        <f t="shared" si="12"/>
        <v>0.02373481481481482</v>
      </c>
      <c r="Z65" s="8">
        <f t="shared" si="12"/>
        <v>0.027635555555555556</v>
      </c>
      <c r="AA65" s="8">
        <f t="shared" si="12"/>
        <v>0</v>
      </c>
      <c r="AB65" s="8">
        <f t="shared" si="12"/>
        <v>0.01576962962962963</v>
      </c>
      <c r="AC65" s="8" t="s">
        <v>21</v>
      </c>
      <c r="AD65" s="8">
        <f>AVERAGE(AD45:AD50)</f>
        <v>0.44833126170126175</v>
      </c>
      <c r="AE65" s="12" t="s">
        <v>33</v>
      </c>
    </row>
    <row r="66" spans="2:31" ht="12">
      <c r="B66" s="5" t="s">
        <v>23</v>
      </c>
      <c r="C66" s="8">
        <f aca="true" t="shared" si="13" ref="C66:AB66">AVERAGE(C51:C56)</f>
        <v>0.006637777777777778</v>
      </c>
      <c r="D66" s="8">
        <f t="shared" si="13"/>
        <v>0.0040296296296296295</v>
      </c>
      <c r="E66" s="8">
        <f t="shared" si="13"/>
        <v>0.019055555555555558</v>
      </c>
      <c r="F66" s="8">
        <f t="shared" si="13"/>
        <v>0.007451851851851852</v>
      </c>
      <c r="G66" s="8">
        <f t="shared" si="13"/>
        <v>0.0008192592592592593</v>
      </c>
      <c r="H66" s="8">
        <f t="shared" si="13"/>
        <v>0.011460740740740742</v>
      </c>
      <c r="I66" s="8">
        <f t="shared" si="13"/>
        <v>0</v>
      </c>
      <c r="J66" s="8">
        <f t="shared" si="13"/>
        <v>0.034829629629629634</v>
      </c>
      <c r="K66" s="8">
        <f t="shared" si="13"/>
        <v>0.01135777777777778</v>
      </c>
      <c r="L66" s="8">
        <f t="shared" si="13"/>
        <v>0.014464444444444445</v>
      </c>
      <c r="M66" s="8">
        <f t="shared" si="13"/>
        <v>0.031052592592592593</v>
      </c>
      <c r="N66" s="8">
        <f t="shared" si="13"/>
        <v>0.0007925925925925926</v>
      </c>
      <c r="O66" s="8">
        <f t="shared" si="13"/>
        <v>0.00845925925925926</v>
      </c>
      <c r="P66" s="8">
        <f t="shared" si="13"/>
        <v>0.015113333333333333</v>
      </c>
      <c r="Q66" s="8">
        <f t="shared" si="13"/>
        <v>0.007693333333333333</v>
      </c>
      <c r="R66" s="8">
        <f t="shared" si="13"/>
        <v>0.005462962962962964</v>
      </c>
      <c r="S66" s="8">
        <f t="shared" si="13"/>
        <v>0.009017037037037037</v>
      </c>
      <c r="T66" s="8">
        <f t="shared" si="13"/>
        <v>0</v>
      </c>
      <c r="U66" s="8">
        <f t="shared" si="13"/>
        <v>0.007734074074074075</v>
      </c>
      <c r="V66" s="8">
        <f t="shared" si="13"/>
        <v>0.06718666666666667</v>
      </c>
      <c r="W66" s="8">
        <f t="shared" si="13"/>
        <v>0.008011851851851852</v>
      </c>
      <c r="X66" s="8">
        <f t="shared" si="13"/>
        <v>0.027336296296296293</v>
      </c>
      <c r="Y66" s="8">
        <f t="shared" si="13"/>
        <v>0.016925925925925928</v>
      </c>
      <c r="Z66" s="8">
        <f t="shared" si="13"/>
        <v>0.020604444444444443</v>
      </c>
      <c r="AA66" s="8">
        <f t="shared" si="13"/>
        <v>0.002934814814814815</v>
      </c>
      <c r="AB66" s="8">
        <f t="shared" si="13"/>
        <v>0.00040814814814814815</v>
      </c>
      <c r="AC66" s="8" t="s">
        <v>21</v>
      </c>
      <c r="AD66" s="8">
        <f>AVERAGE(AD51:AD56)</f>
        <v>0.33952674630975177</v>
      </c>
      <c r="AE66" s="12" t="s">
        <v>34</v>
      </c>
    </row>
    <row r="67" spans="2:31" ht="12">
      <c r="B67" s="5" t="s">
        <v>24</v>
      </c>
      <c r="C67" s="8">
        <f aca="true" t="shared" si="14" ref="C67:AB67">AVERAGE(C57:C62)</f>
        <v>0.04708592592592593</v>
      </c>
      <c r="D67" s="8">
        <f t="shared" si="14"/>
        <v>0.0021251851851851857</v>
      </c>
      <c r="E67" s="8">
        <f t="shared" si="14"/>
        <v>0</v>
      </c>
      <c r="F67" s="8">
        <f t="shared" si="14"/>
        <v>0.009185185185185185</v>
      </c>
      <c r="G67" s="8">
        <f t="shared" si="14"/>
        <v>0.00609037037037037</v>
      </c>
      <c r="H67" s="8">
        <f t="shared" si="14"/>
        <v>0.012962962962962963</v>
      </c>
      <c r="I67" s="8">
        <f t="shared" si="14"/>
        <v>0.007815555555555556</v>
      </c>
      <c r="J67" s="8">
        <f t="shared" si="14"/>
        <v>0.006780740740740741</v>
      </c>
      <c r="K67" s="8">
        <f t="shared" si="14"/>
        <v>0.048977777777777766</v>
      </c>
      <c r="L67" s="8">
        <f t="shared" si="14"/>
        <v>0.004443703703703704</v>
      </c>
      <c r="M67" s="8">
        <f t="shared" si="14"/>
        <v>0.0010407407407407407</v>
      </c>
      <c r="N67" s="8">
        <f t="shared" si="14"/>
        <v>0</v>
      </c>
      <c r="O67" s="8">
        <f t="shared" si="14"/>
        <v>0.04544074074074075</v>
      </c>
      <c r="P67" s="8">
        <f t="shared" si="14"/>
        <v>0.12482592592592591</v>
      </c>
      <c r="Q67" s="8">
        <f t="shared" si="14"/>
        <v>0.012472592592592592</v>
      </c>
      <c r="R67" s="8">
        <f t="shared" si="14"/>
        <v>0.001994814814814815</v>
      </c>
      <c r="S67" s="8">
        <f t="shared" si="14"/>
        <v>0.1217037037037037</v>
      </c>
      <c r="T67" s="8">
        <f t="shared" si="14"/>
        <v>0.06131925925925926</v>
      </c>
      <c r="U67" s="8">
        <f t="shared" si="14"/>
        <v>0.011687407407407409</v>
      </c>
      <c r="V67" s="8">
        <f t="shared" si="14"/>
        <v>0.028505925925925924</v>
      </c>
      <c r="W67" s="8">
        <f t="shared" si="14"/>
        <v>0.04933481481481481</v>
      </c>
      <c r="X67" s="8">
        <f t="shared" si="14"/>
        <v>0.04403703703703704</v>
      </c>
      <c r="Y67" s="8">
        <f t="shared" si="14"/>
        <v>0.04758518518518518</v>
      </c>
      <c r="Z67" s="8">
        <f t="shared" si="14"/>
        <v>0.0029614814814814816</v>
      </c>
      <c r="AA67" s="8">
        <f t="shared" si="14"/>
        <v>0.02792</v>
      </c>
      <c r="AB67" s="8">
        <f t="shared" si="14"/>
        <v>0.02686370370370371</v>
      </c>
      <c r="AC67" s="8" t="s">
        <v>21</v>
      </c>
      <c r="AD67" s="8">
        <f>AVERAGE(AD57:AD62)</f>
        <v>0.7533418128976872</v>
      </c>
      <c r="AE67" s="12" t="s">
        <v>35</v>
      </c>
    </row>
    <row r="68" spans="2:31" ht="12">
      <c r="B68" s="5" t="s">
        <v>25</v>
      </c>
      <c r="C68" s="8">
        <f>AVERAGE(C65:C67)</f>
        <v>0.048799012345679016</v>
      </c>
      <c r="D68" s="8">
        <f aca="true" t="shared" si="15" ref="D68:W68">AVERAGE(D45:D62)</f>
        <v>0.006435308641975309</v>
      </c>
      <c r="E68" s="8">
        <f t="shared" si="15"/>
        <v>0.007166666666666667</v>
      </c>
      <c r="F68" s="8">
        <f t="shared" si="15"/>
        <v>0.0093120987654321</v>
      </c>
      <c r="G68" s="8">
        <f t="shared" si="15"/>
        <v>0.003335555555555555</v>
      </c>
      <c r="H68" s="8">
        <f t="shared" si="15"/>
        <v>0.02335111111111111</v>
      </c>
      <c r="I68" s="8">
        <f t="shared" si="15"/>
        <v>0.0038723456790123456</v>
      </c>
      <c r="J68" s="8">
        <f t="shared" si="15"/>
        <v>0.0157841975308642</v>
      </c>
      <c r="K68" s="8">
        <f t="shared" si="15"/>
        <v>0.038755308641975315</v>
      </c>
      <c r="L68" s="8">
        <f t="shared" si="15"/>
        <v>0.014858765432098766</v>
      </c>
      <c r="M68" s="8">
        <f t="shared" si="15"/>
        <v>0.012674320987654322</v>
      </c>
      <c r="N68" s="8">
        <f t="shared" si="15"/>
        <v>0.0012279012345679013</v>
      </c>
      <c r="O68" s="8">
        <f t="shared" si="15"/>
        <v>0.022034320987654323</v>
      </c>
      <c r="P68" s="8">
        <f t="shared" si="15"/>
        <v>0.04935629629629629</v>
      </c>
      <c r="Q68" s="8">
        <f t="shared" si="15"/>
        <v>0.00802320987654321</v>
      </c>
      <c r="R68" s="8">
        <f t="shared" si="15"/>
        <v>0.004189382716049383</v>
      </c>
      <c r="S68" s="8">
        <f t="shared" si="15"/>
        <v>0.0448162962962963</v>
      </c>
      <c r="T68" s="8">
        <f t="shared" si="15"/>
        <v>0.02331012345679012</v>
      </c>
      <c r="U68" s="8">
        <f t="shared" si="15"/>
        <v>0.012960493827160493</v>
      </c>
      <c r="V68" s="8">
        <f t="shared" si="15"/>
        <v>0.033208148148148146</v>
      </c>
      <c r="W68" s="8">
        <f t="shared" si="15"/>
        <v>0.03457703703703704</v>
      </c>
      <c r="X68" s="8">
        <f>AVERAGE(X65:X67)</f>
        <v>0.024236296296296297</v>
      </c>
      <c r="Y68" s="8">
        <f>AVERAGE(Y45:Y62)</f>
        <v>0.02941530864197531</v>
      </c>
      <c r="Z68" s="8">
        <f>AVERAGE(Z45:Z62)</f>
        <v>0.017067160493827158</v>
      </c>
      <c r="AA68" s="8">
        <f>AVERAGE(AA45:AA62)</f>
        <v>0.010284938271604937</v>
      </c>
      <c r="AB68" s="8">
        <f>AVERAGE(AB45:AB62)</f>
        <v>0.014347160493827163</v>
      </c>
      <c r="AC68" s="8" t="s">
        <v>21</v>
      </c>
      <c r="AD68" s="8">
        <f>AVERAGE(AD45:AD62)</f>
        <v>0.5137332736362334</v>
      </c>
      <c r="AE68" s="12" t="s">
        <v>36</v>
      </c>
    </row>
    <row r="69" ht="12">
      <c r="AD69"/>
    </row>
    <row r="70" spans="2:30" ht="12">
      <c r="B70" s="5" t="s">
        <v>26</v>
      </c>
      <c r="C70">
        <f aca="true" t="shared" si="16" ref="C70:AB70">COUNT(C45:C50)</f>
        <v>6</v>
      </c>
      <c r="D70">
        <f t="shared" si="16"/>
        <v>6</v>
      </c>
      <c r="E70">
        <f t="shared" si="16"/>
        <v>6</v>
      </c>
      <c r="F70">
        <f t="shared" si="16"/>
        <v>6</v>
      </c>
      <c r="G70">
        <f t="shared" si="16"/>
        <v>6</v>
      </c>
      <c r="H70">
        <f t="shared" si="16"/>
        <v>6</v>
      </c>
      <c r="I70">
        <f t="shared" si="16"/>
        <v>6</v>
      </c>
      <c r="J70">
        <f t="shared" si="16"/>
        <v>6</v>
      </c>
      <c r="K70">
        <f t="shared" si="16"/>
        <v>6</v>
      </c>
      <c r="L70">
        <f t="shared" si="16"/>
        <v>6</v>
      </c>
      <c r="M70">
        <f t="shared" si="16"/>
        <v>6</v>
      </c>
      <c r="N70">
        <f t="shared" si="16"/>
        <v>6</v>
      </c>
      <c r="O70">
        <f t="shared" si="16"/>
        <v>6</v>
      </c>
      <c r="P70">
        <f t="shared" si="16"/>
        <v>6</v>
      </c>
      <c r="Q70">
        <f t="shared" si="16"/>
        <v>6</v>
      </c>
      <c r="R70">
        <f t="shared" si="16"/>
        <v>6</v>
      </c>
      <c r="S70">
        <f t="shared" si="16"/>
        <v>6</v>
      </c>
      <c r="T70">
        <f t="shared" si="16"/>
        <v>6</v>
      </c>
      <c r="U70">
        <f t="shared" si="16"/>
        <v>6</v>
      </c>
      <c r="V70">
        <f t="shared" si="16"/>
        <v>6</v>
      </c>
      <c r="W70">
        <f t="shared" si="16"/>
        <v>6</v>
      </c>
      <c r="X70">
        <f t="shared" si="16"/>
        <v>6</v>
      </c>
      <c r="Y70">
        <f t="shared" si="16"/>
        <v>6</v>
      </c>
      <c r="Z70">
        <f t="shared" si="16"/>
        <v>6</v>
      </c>
      <c r="AA70">
        <f t="shared" si="16"/>
        <v>6</v>
      </c>
      <c r="AB70">
        <f t="shared" si="16"/>
        <v>6</v>
      </c>
      <c r="AD70">
        <f>COUNT(AD45:AD50)</f>
        <v>6</v>
      </c>
    </row>
    <row r="71" spans="2:30" ht="12">
      <c r="B71" s="5" t="s">
        <v>27</v>
      </c>
      <c r="C71">
        <f aca="true" t="shared" si="17" ref="C71:AB71">COUNT(C51:C56)</f>
        <v>6</v>
      </c>
      <c r="D71">
        <f t="shared" si="17"/>
        <v>6</v>
      </c>
      <c r="E71">
        <f t="shared" si="17"/>
        <v>6</v>
      </c>
      <c r="F71">
        <f t="shared" si="17"/>
        <v>6</v>
      </c>
      <c r="G71">
        <f t="shared" si="17"/>
        <v>6</v>
      </c>
      <c r="H71">
        <f t="shared" si="17"/>
        <v>6</v>
      </c>
      <c r="I71">
        <f t="shared" si="17"/>
        <v>6</v>
      </c>
      <c r="J71">
        <f t="shared" si="17"/>
        <v>6</v>
      </c>
      <c r="K71">
        <f t="shared" si="17"/>
        <v>6</v>
      </c>
      <c r="L71">
        <f t="shared" si="17"/>
        <v>6</v>
      </c>
      <c r="M71">
        <f t="shared" si="17"/>
        <v>6</v>
      </c>
      <c r="N71">
        <f t="shared" si="17"/>
        <v>6</v>
      </c>
      <c r="O71">
        <f t="shared" si="17"/>
        <v>6</v>
      </c>
      <c r="P71">
        <f t="shared" si="17"/>
        <v>6</v>
      </c>
      <c r="Q71">
        <f t="shared" si="17"/>
        <v>6</v>
      </c>
      <c r="R71">
        <f t="shared" si="17"/>
        <v>6</v>
      </c>
      <c r="S71">
        <f t="shared" si="17"/>
        <v>6</v>
      </c>
      <c r="T71">
        <f t="shared" si="17"/>
        <v>6</v>
      </c>
      <c r="U71">
        <f t="shared" si="17"/>
        <v>6</v>
      </c>
      <c r="V71">
        <f t="shared" si="17"/>
        <v>6</v>
      </c>
      <c r="W71">
        <f t="shared" si="17"/>
        <v>6</v>
      </c>
      <c r="X71">
        <f t="shared" si="17"/>
        <v>6</v>
      </c>
      <c r="Y71">
        <f t="shared" si="17"/>
        <v>6</v>
      </c>
      <c r="Z71">
        <f t="shared" si="17"/>
        <v>6</v>
      </c>
      <c r="AA71">
        <f t="shared" si="17"/>
        <v>6</v>
      </c>
      <c r="AB71">
        <f t="shared" si="17"/>
        <v>6</v>
      </c>
      <c r="AD71">
        <f>COUNT(AD51:AD56)</f>
        <v>6</v>
      </c>
    </row>
    <row r="72" spans="2:30" ht="12">
      <c r="B72" s="5" t="s">
        <v>28</v>
      </c>
      <c r="C72">
        <f aca="true" t="shared" si="18" ref="C72:AB72">COUNT(C57:C62)</f>
        <v>6</v>
      </c>
      <c r="D72">
        <f t="shared" si="18"/>
        <v>6</v>
      </c>
      <c r="E72">
        <f t="shared" si="18"/>
        <v>6</v>
      </c>
      <c r="F72">
        <f t="shared" si="18"/>
        <v>6</v>
      </c>
      <c r="G72">
        <f t="shared" si="18"/>
        <v>6</v>
      </c>
      <c r="H72">
        <f t="shared" si="18"/>
        <v>6</v>
      </c>
      <c r="I72">
        <f t="shared" si="18"/>
        <v>6</v>
      </c>
      <c r="J72">
        <f t="shared" si="18"/>
        <v>6</v>
      </c>
      <c r="K72">
        <f t="shared" si="18"/>
        <v>6</v>
      </c>
      <c r="L72">
        <f t="shared" si="18"/>
        <v>6</v>
      </c>
      <c r="M72">
        <f t="shared" si="18"/>
        <v>6</v>
      </c>
      <c r="N72">
        <f t="shared" si="18"/>
        <v>6</v>
      </c>
      <c r="O72">
        <f t="shared" si="18"/>
        <v>6</v>
      </c>
      <c r="P72">
        <f t="shared" si="18"/>
        <v>6</v>
      </c>
      <c r="Q72">
        <f t="shared" si="18"/>
        <v>6</v>
      </c>
      <c r="R72">
        <f t="shared" si="18"/>
        <v>6</v>
      </c>
      <c r="S72">
        <f t="shared" si="18"/>
        <v>6</v>
      </c>
      <c r="T72">
        <f t="shared" si="18"/>
        <v>6</v>
      </c>
      <c r="U72">
        <f t="shared" si="18"/>
        <v>6</v>
      </c>
      <c r="V72">
        <f t="shared" si="18"/>
        <v>6</v>
      </c>
      <c r="W72">
        <f t="shared" si="18"/>
        <v>6</v>
      </c>
      <c r="X72">
        <f t="shared" si="18"/>
        <v>6</v>
      </c>
      <c r="Y72">
        <f t="shared" si="18"/>
        <v>6</v>
      </c>
      <c r="Z72">
        <f t="shared" si="18"/>
        <v>6</v>
      </c>
      <c r="AA72">
        <f t="shared" si="18"/>
        <v>6</v>
      </c>
      <c r="AB72">
        <f t="shared" si="18"/>
        <v>6</v>
      </c>
      <c r="AD72">
        <f>COUNT(AD57:AD62)</f>
        <v>6</v>
      </c>
    </row>
    <row r="73" spans="2:30" ht="12">
      <c r="B73" s="5" t="s">
        <v>29</v>
      </c>
      <c r="C73">
        <f aca="true" t="shared" si="19" ref="C73:AB73">COUNT(C45:C62)</f>
        <v>18</v>
      </c>
      <c r="D73">
        <f t="shared" si="19"/>
        <v>18</v>
      </c>
      <c r="E73">
        <f t="shared" si="19"/>
        <v>18</v>
      </c>
      <c r="F73">
        <f t="shared" si="19"/>
        <v>18</v>
      </c>
      <c r="G73">
        <f t="shared" si="19"/>
        <v>18</v>
      </c>
      <c r="H73">
        <f t="shared" si="19"/>
        <v>18</v>
      </c>
      <c r="I73">
        <f t="shared" si="19"/>
        <v>18</v>
      </c>
      <c r="J73">
        <f t="shared" si="19"/>
        <v>18</v>
      </c>
      <c r="K73">
        <f t="shared" si="19"/>
        <v>18</v>
      </c>
      <c r="L73">
        <f t="shared" si="19"/>
        <v>18</v>
      </c>
      <c r="M73">
        <f t="shared" si="19"/>
        <v>18</v>
      </c>
      <c r="N73">
        <f t="shared" si="19"/>
        <v>18</v>
      </c>
      <c r="O73">
        <f t="shared" si="19"/>
        <v>18</v>
      </c>
      <c r="P73">
        <f t="shared" si="19"/>
        <v>18</v>
      </c>
      <c r="Q73">
        <f t="shared" si="19"/>
        <v>18</v>
      </c>
      <c r="R73">
        <f t="shared" si="19"/>
        <v>18</v>
      </c>
      <c r="S73">
        <f t="shared" si="19"/>
        <v>18</v>
      </c>
      <c r="T73">
        <f t="shared" si="19"/>
        <v>18</v>
      </c>
      <c r="U73">
        <f t="shared" si="19"/>
        <v>18</v>
      </c>
      <c r="V73">
        <f t="shared" si="19"/>
        <v>18</v>
      </c>
      <c r="W73">
        <f t="shared" si="19"/>
        <v>18</v>
      </c>
      <c r="X73">
        <f t="shared" si="19"/>
        <v>18</v>
      </c>
      <c r="Y73">
        <f t="shared" si="19"/>
        <v>18</v>
      </c>
      <c r="Z73">
        <f t="shared" si="19"/>
        <v>18</v>
      </c>
      <c r="AA73">
        <f t="shared" si="19"/>
        <v>18</v>
      </c>
      <c r="AB73">
        <f t="shared" si="19"/>
        <v>18</v>
      </c>
      <c r="AD73">
        <f>COUNT(AD45:AD62)</f>
        <v>18</v>
      </c>
    </row>
    <row r="76" ht="12">
      <c r="C76" s="1" t="s">
        <v>37</v>
      </c>
    </row>
    <row r="77" spans="3:29" ht="12">
      <c r="C77" s="6" t="s">
        <v>38</v>
      </c>
      <c r="D77" s="6" t="s">
        <v>38</v>
      </c>
      <c r="E77" s="6" t="s">
        <v>38</v>
      </c>
      <c r="F77" s="6" t="s">
        <v>38</v>
      </c>
      <c r="G77" s="6" t="s">
        <v>38</v>
      </c>
      <c r="H77" s="6" t="s">
        <v>38</v>
      </c>
      <c r="I77" s="6" t="s">
        <v>38</v>
      </c>
      <c r="J77" s="6" t="s">
        <v>38</v>
      </c>
      <c r="K77" s="6" t="s">
        <v>38</v>
      </c>
      <c r="L77" s="6" t="s">
        <v>38</v>
      </c>
      <c r="M77" s="6" t="s">
        <v>38</v>
      </c>
      <c r="N77" s="6" t="s">
        <v>38</v>
      </c>
      <c r="O77" s="6" t="s">
        <v>38</v>
      </c>
      <c r="P77" s="6" t="s">
        <v>38</v>
      </c>
      <c r="Q77" s="6" t="s">
        <v>38</v>
      </c>
      <c r="R77" s="6" t="s">
        <v>38</v>
      </c>
      <c r="S77" s="6" t="s">
        <v>38</v>
      </c>
      <c r="T77" s="6" t="s">
        <v>38</v>
      </c>
      <c r="U77" s="6" t="s">
        <v>38</v>
      </c>
      <c r="V77" s="6" t="s">
        <v>38</v>
      </c>
      <c r="W77" s="6" t="s">
        <v>38</v>
      </c>
      <c r="X77" s="6" t="s">
        <v>38</v>
      </c>
      <c r="Y77" s="6" t="s">
        <v>38</v>
      </c>
      <c r="Z77" s="6" t="s">
        <v>38</v>
      </c>
      <c r="AA77" s="6" t="s">
        <v>38</v>
      </c>
      <c r="AB77" s="6" t="s">
        <v>38</v>
      </c>
      <c r="AC77" s="6" t="s">
        <v>38</v>
      </c>
    </row>
    <row r="78" spans="2:29" s="2" customFormat="1" ht="12">
      <c r="B78" s="4" t="s">
        <v>2</v>
      </c>
      <c r="C78" s="3">
        <f>LEAFDATA0506!C78</f>
        <v>38635</v>
      </c>
      <c r="D78" s="3">
        <f>LEAFDATA0506!D78</f>
        <v>38649</v>
      </c>
      <c r="E78" s="3">
        <f>LEAFDATA0506!E78</f>
        <v>38663</v>
      </c>
      <c r="F78" s="3">
        <f>LEAFDATA0506!F78</f>
        <v>38677</v>
      </c>
      <c r="G78" s="3">
        <f>LEAFDATA0506!G78</f>
        <v>38691</v>
      </c>
      <c r="H78" s="3">
        <f>LEAFDATA0506!H78</f>
        <v>38705</v>
      </c>
      <c r="I78" s="3">
        <f>LEAFDATA0506!I78</f>
        <v>38719</v>
      </c>
      <c r="J78" s="3">
        <f>LEAFDATA0506!J78</f>
        <v>38734</v>
      </c>
      <c r="K78" s="3">
        <f>LEAFDATA0506!K78</f>
        <v>38747</v>
      </c>
      <c r="L78" s="3">
        <f>LEAFDATA0506!L78</f>
        <v>38762</v>
      </c>
      <c r="M78" s="3">
        <f>LEAFDATA0506!M78</f>
        <v>38775</v>
      </c>
      <c r="N78" s="3">
        <f>LEAFDATA0506!N78</f>
        <v>38789</v>
      </c>
      <c r="O78" s="3">
        <f>LEAFDATA0506!O78</f>
        <v>38803</v>
      </c>
      <c r="P78" s="3">
        <f>LEAFDATA0506!P78</f>
        <v>38817</v>
      </c>
      <c r="Q78" s="3">
        <f>LEAFDATA0506!Q78</f>
        <v>38831</v>
      </c>
      <c r="R78" s="3">
        <f>LEAFDATA0506!R78</f>
        <v>38845</v>
      </c>
      <c r="S78" s="3">
        <f>LEAFDATA0506!S78</f>
        <v>38860</v>
      </c>
      <c r="T78" s="3">
        <f>LEAFDATA0506!T78</f>
        <v>38873</v>
      </c>
      <c r="U78" s="3">
        <f>LEAFDATA0506!U78</f>
        <v>38887</v>
      </c>
      <c r="V78" s="3">
        <f>LEAFDATA0506!V78</f>
        <v>38902</v>
      </c>
      <c r="W78" s="3">
        <f>LEAFDATA0506!W78</f>
        <v>38915</v>
      </c>
      <c r="X78" s="3">
        <f>LEAFDATA0506!X78</f>
        <v>38930</v>
      </c>
      <c r="Y78" s="3">
        <f>LEAFDATA0506!Y78</f>
        <v>38943</v>
      </c>
      <c r="Z78" s="3">
        <f>LEAFDATA0506!Z78</f>
        <v>38957</v>
      </c>
      <c r="AA78" s="3">
        <f>LEAFDATA0506!AA78</f>
        <v>38971</v>
      </c>
      <c r="AB78" s="3">
        <f>LEAFDATA0506!AB78</f>
        <v>38985</v>
      </c>
      <c r="AC78" s="11"/>
    </row>
    <row r="79" spans="2:29" ht="12">
      <c r="B79" s="5" t="s">
        <v>3</v>
      </c>
      <c r="C79" s="9">
        <f>LEAFDATA0506!C79</f>
        <v>14</v>
      </c>
      <c r="D79" s="9">
        <f>LEAFDATA0506!D79</f>
        <v>15</v>
      </c>
      <c r="E79" s="9">
        <f>LEAFDATA0506!E79</f>
        <v>12</v>
      </c>
      <c r="F79" s="9">
        <f>LEAFDATA0506!F79</f>
        <v>15</v>
      </c>
      <c r="G79" s="9">
        <f>LEAFDATA0506!G79</f>
        <v>14</v>
      </c>
      <c r="H79" s="9">
        <f>LEAFDATA0506!H79</f>
        <v>15</v>
      </c>
      <c r="I79" s="9">
        <f>LEAFDATA0506!I79</f>
        <v>14</v>
      </c>
      <c r="J79" s="9">
        <f>LEAFDATA0506!J79</f>
        <v>14</v>
      </c>
      <c r="K79" s="9">
        <f>LEAFDATA0506!K79</f>
        <v>14</v>
      </c>
      <c r="L79" s="9">
        <f>LEAFDATA0506!L79</f>
        <v>13</v>
      </c>
      <c r="M79" s="9">
        <f>LEAFDATA0506!M79</f>
        <v>13</v>
      </c>
      <c r="N79" s="9">
        <f>LEAFDATA0506!N79</f>
        <v>16</v>
      </c>
      <c r="O79" s="9">
        <f>LEAFDATA0506!O79</f>
        <v>13</v>
      </c>
      <c r="P79" s="9">
        <f>LEAFDATA0506!P79</f>
        <v>14</v>
      </c>
      <c r="Q79" s="9">
        <f>LEAFDATA0506!Q79</f>
        <v>13</v>
      </c>
      <c r="R79" s="9">
        <f>LEAFDATA0506!R79</f>
        <v>15</v>
      </c>
      <c r="S79" s="9">
        <f>LEAFDATA0506!S79</f>
        <v>15</v>
      </c>
      <c r="T79" s="9">
        <f>LEAFDATA0506!T79</f>
        <v>13</v>
      </c>
      <c r="U79" s="9">
        <f>LEAFDATA0506!U79</f>
        <v>14</v>
      </c>
      <c r="V79" s="9">
        <f>LEAFDATA0506!V79</f>
        <v>14</v>
      </c>
      <c r="W79" s="9">
        <f>LEAFDATA0506!W79</f>
        <v>15</v>
      </c>
      <c r="X79" s="9">
        <f>LEAFDATA0506!X79</f>
        <v>15</v>
      </c>
      <c r="Y79" s="9">
        <f>LEAFDATA0506!Y79</f>
        <v>11</v>
      </c>
      <c r="Z79" s="9">
        <f>LEAFDATA0506!Z79</f>
        <v>15</v>
      </c>
      <c r="AA79" s="9">
        <f>LEAFDATA0506!AA79</f>
        <v>14</v>
      </c>
      <c r="AB79" s="9">
        <f>LEAFDATA0506!AB79</f>
        <v>15</v>
      </c>
      <c r="AC79" s="9">
        <f aca="true" t="shared" si="20" ref="AC79:AC96">SUM(C79:AB79)</f>
        <v>365</v>
      </c>
    </row>
    <row r="80" spans="2:29" ht="12">
      <c r="B80" s="5" t="s">
        <v>4</v>
      </c>
      <c r="C80" s="9">
        <f>LEAFDATA0506!C80</f>
        <v>14</v>
      </c>
      <c r="D80" s="9">
        <f>LEAFDATA0506!D80</f>
        <v>15</v>
      </c>
      <c r="E80" s="9">
        <f>LEAFDATA0506!E80</f>
        <v>12</v>
      </c>
      <c r="F80" s="9">
        <f>LEAFDATA0506!F80</f>
        <v>16</v>
      </c>
      <c r="G80" s="9">
        <f>LEAFDATA0506!G80</f>
        <v>13</v>
      </c>
      <c r="H80" s="9">
        <f>LEAFDATA0506!H80</f>
        <v>15</v>
      </c>
      <c r="I80" s="9">
        <f>LEAFDATA0506!I80</f>
        <v>14</v>
      </c>
      <c r="J80" s="9">
        <f>LEAFDATA0506!J80</f>
        <v>14</v>
      </c>
      <c r="K80" s="9">
        <f>LEAFDATA0506!K80</f>
        <v>14</v>
      </c>
      <c r="L80" s="9">
        <f>LEAFDATA0506!L80</f>
        <v>13</v>
      </c>
      <c r="M80" s="9">
        <f>LEAFDATA0506!M80</f>
        <v>13</v>
      </c>
      <c r="N80" s="9">
        <f>LEAFDATA0506!N80</f>
        <v>16</v>
      </c>
      <c r="O80" s="9">
        <f>LEAFDATA0506!O80</f>
        <v>13</v>
      </c>
      <c r="P80" s="9">
        <f>LEAFDATA0506!P80</f>
        <v>14</v>
      </c>
      <c r="Q80" s="9">
        <f>LEAFDATA0506!Q80</f>
        <v>13</v>
      </c>
      <c r="R80" s="9">
        <f>LEAFDATA0506!R80</f>
        <v>15</v>
      </c>
      <c r="S80" s="9">
        <f>LEAFDATA0506!S80</f>
        <v>15</v>
      </c>
      <c r="T80" s="9">
        <f>LEAFDATA0506!T80</f>
        <v>13</v>
      </c>
      <c r="U80" s="9">
        <f>LEAFDATA0506!U80</f>
        <v>14</v>
      </c>
      <c r="V80" s="9">
        <f>LEAFDATA0506!V80</f>
        <v>14</v>
      </c>
      <c r="W80" s="9">
        <f>LEAFDATA0506!W80</f>
        <v>15</v>
      </c>
      <c r="X80" s="9">
        <f>LEAFDATA0506!X80</f>
        <v>15</v>
      </c>
      <c r="Y80" s="9">
        <f>LEAFDATA0506!Y80</f>
        <v>11</v>
      </c>
      <c r="Z80" s="9">
        <f>LEAFDATA0506!Z80</f>
        <v>15</v>
      </c>
      <c r="AA80" s="9">
        <f>LEAFDATA0506!AA80</f>
        <v>14</v>
      </c>
      <c r="AB80" s="9">
        <f>LEAFDATA0506!AB80</f>
        <v>15</v>
      </c>
      <c r="AC80" s="9">
        <f t="shared" si="20"/>
        <v>365</v>
      </c>
    </row>
    <row r="81" spans="2:29" ht="12">
      <c r="B81" s="5" t="s">
        <v>5</v>
      </c>
      <c r="C81" s="9">
        <f>LEAFDATA0506!C81</f>
        <v>14</v>
      </c>
      <c r="D81" s="9">
        <f>LEAFDATA0506!D81</f>
        <v>15</v>
      </c>
      <c r="E81" s="9">
        <f>LEAFDATA0506!E81</f>
        <v>12</v>
      </c>
      <c r="F81" s="9">
        <f>LEAFDATA0506!F81</f>
        <v>17</v>
      </c>
      <c r="G81" s="9">
        <f>LEAFDATA0506!G81</f>
        <v>12</v>
      </c>
      <c r="H81" s="9">
        <f>LEAFDATA0506!H81</f>
        <v>14</v>
      </c>
      <c r="I81" s="9">
        <f>LEAFDATA0506!I81</f>
        <v>16</v>
      </c>
      <c r="J81" s="9">
        <f>LEAFDATA0506!J81</f>
        <v>13</v>
      </c>
      <c r="K81" s="9">
        <f>LEAFDATA0506!K81</f>
        <v>14</v>
      </c>
      <c r="L81" s="9">
        <f>LEAFDATA0506!L81</f>
        <v>14</v>
      </c>
      <c r="M81" s="9">
        <f>LEAFDATA0506!M81</f>
        <v>12</v>
      </c>
      <c r="N81" s="9">
        <f>LEAFDATA0506!N81</f>
        <v>16</v>
      </c>
      <c r="O81" s="9">
        <f>LEAFDATA0506!O81</f>
        <v>13</v>
      </c>
      <c r="P81" s="9">
        <f>LEAFDATA0506!P81</f>
        <v>14</v>
      </c>
      <c r="Q81" s="9">
        <f>LEAFDATA0506!Q81</f>
        <v>14</v>
      </c>
      <c r="R81" s="9">
        <f>LEAFDATA0506!R81</f>
        <v>14</v>
      </c>
      <c r="S81" s="9">
        <f>LEAFDATA0506!S81</f>
        <v>15</v>
      </c>
      <c r="T81" s="9">
        <f>LEAFDATA0506!T81</f>
        <v>13</v>
      </c>
      <c r="U81" s="9">
        <f>LEAFDATA0506!U81</f>
        <v>15</v>
      </c>
      <c r="V81" s="9">
        <f>LEAFDATA0506!V81</f>
        <v>13</v>
      </c>
      <c r="W81" s="9">
        <f>LEAFDATA0506!W81</f>
        <v>15</v>
      </c>
      <c r="X81" s="9">
        <f>LEAFDATA0506!X81</f>
        <v>15</v>
      </c>
      <c r="Y81" s="9">
        <f>LEAFDATA0506!Y81</f>
        <v>11</v>
      </c>
      <c r="Z81" s="9">
        <f>LEAFDATA0506!Z81</f>
        <v>16</v>
      </c>
      <c r="AA81" s="9">
        <f>LEAFDATA0506!AA81</f>
        <v>13</v>
      </c>
      <c r="AB81" s="9">
        <f>LEAFDATA0506!AB81</f>
        <v>15</v>
      </c>
      <c r="AC81" s="9">
        <f t="shared" si="20"/>
        <v>365</v>
      </c>
    </row>
    <row r="82" spans="2:29" ht="12">
      <c r="B82" s="5" t="s">
        <v>6</v>
      </c>
      <c r="C82" s="9">
        <f>LEAFDATA0506!C82</f>
        <v>14</v>
      </c>
      <c r="D82" s="9">
        <f>LEAFDATA0506!D82</f>
        <v>14</v>
      </c>
      <c r="E82" s="9">
        <f>LEAFDATA0506!E82</f>
        <v>13</v>
      </c>
      <c r="F82" s="9">
        <f>LEAFDATA0506!F82</f>
        <v>15</v>
      </c>
      <c r="G82" s="9">
        <f>LEAFDATA0506!G82</f>
        <v>14</v>
      </c>
      <c r="H82" s="9">
        <f>LEAFDATA0506!H82</f>
        <v>15</v>
      </c>
      <c r="I82" s="9">
        <f>LEAFDATA0506!I82</f>
        <v>14</v>
      </c>
      <c r="J82" s="9">
        <f>LEAFDATA0506!J82</f>
        <v>14</v>
      </c>
      <c r="K82" s="9">
        <f>LEAFDATA0506!K82</f>
        <v>14</v>
      </c>
      <c r="L82" s="9">
        <f>LEAFDATA0506!L82</f>
        <v>13</v>
      </c>
      <c r="M82" s="9">
        <f>LEAFDATA0506!M82</f>
        <v>13</v>
      </c>
      <c r="N82" s="9">
        <f>LEAFDATA0506!N82</f>
        <v>16</v>
      </c>
      <c r="O82" s="9">
        <f>LEAFDATA0506!O82</f>
        <v>13</v>
      </c>
      <c r="P82" s="9">
        <f>LEAFDATA0506!P82</f>
        <v>14</v>
      </c>
      <c r="Q82" s="9">
        <f>LEAFDATA0506!Q82</f>
        <v>13</v>
      </c>
      <c r="R82" s="9">
        <f>LEAFDATA0506!R82</f>
        <v>15</v>
      </c>
      <c r="S82" s="9">
        <f>LEAFDATA0506!S82</f>
        <v>15</v>
      </c>
      <c r="T82" s="9">
        <f>LEAFDATA0506!T82</f>
        <v>13</v>
      </c>
      <c r="U82" s="9">
        <f>LEAFDATA0506!U82</f>
        <v>15</v>
      </c>
      <c r="V82" s="9">
        <f>LEAFDATA0506!V82</f>
        <v>13</v>
      </c>
      <c r="W82" s="9">
        <f>LEAFDATA0506!W82</f>
        <v>15</v>
      </c>
      <c r="X82" s="9">
        <f>LEAFDATA0506!X82</f>
        <v>15</v>
      </c>
      <c r="Y82" s="9">
        <f>LEAFDATA0506!Y82</f>
        <v>11</v>
      </c>
      <c r="Z82" s="9">
        <f>LEAFDATA0506!Z82</f>
        <v>14</v>
      </c>
      <c r="AA82" s="9">
        <f>LEAFDATA0506!AA82</f>
        <v>15</v>
      </c>
      <c r="AB82" s="9">
        <f>LEAFDATA0506!AB82</f>
        <v>15</v>
      </c>
      <c r="AC82" s="9">
        <f t="shared" si="20"/>
        <v>365</v>
      </c>
    </row>
    <row r="83" spans="2:29" ht="12">
      <c r="B83" s="5" t="s">
        <v>7</v>
      </c>
      <c r="C83" s="9">
        <f>LEAFDATA0506!C83</f>
        <v>14</v>
      </c>
      <c r="D83" s="9">
        <f>LEAFDATA0506!D83</f>
        <v>14</v>
      </c>
      <c r="E83" s="9">
        <f>LEAFDATA0506!E83</f>
        <v>13</v>
      </c>
      <c r="F83" s="9">
        <f>LEAFDATA0506!F83</f>
        <v>16</v>
      </c>
      <c r="G83" s="9">
        <f>LEAFDATA0506!G83</f>
        <v>13</v>
      </c>
      <c r="H83" s="9">
        <f>LEAFDATA0506!H83</f>
        <v>15</v>
      </c>
      <c r="I83" s="9">
        <f>LEAFDATA0506!I83</f>
        <v>14</v>
      </c>
      <c r="J83" s="9">
        <f>LEAFDATA0506!J83</f>
        <v>14</v>
      </c>
      <c r="K83" s="9">
        <f>LEAFDATA0506!K83</f>
        <v>14</v>
      </c>
      <c r="L83" s="9">
        <f>LEAFDATA0506!L83</f>
        <v>13</v>
      </c>
      <c r="M83" s="9">
        <f>LEAFDATA0506!M83</f>
        <v>13</v>
      </c>
      <c r="N83" s="9">
        <f>LEAFDATA0506!N83</f>
        <v>16</v>
      </c>
      <c r="O83" s="9">
        <f>LEAFDATA0506!O83</f>
        <v>13</v>
      </c>
      <c r="P83" s="9">
        <f>LEAFDATA0506!P83</f>
        <v>14</v>
      </c>
      <c r="Q83" s="9">
        <f>LEAFDATA0506!Q83</f>
        <v>13</v>
      </c>
      <c r="R83" s="9">
        <f>LEAFDATA0506!R83</f>
        <v>15</v>
      </c>
      <c r="S83" s="9">
        <f>LEAFDATA0506!S83</f>
        <v>15</v>
      </c>
      <c r="T83" s="9">
        <f>LEAFDATA0506!T83</f>
        <v>13</v>
      </c>
      <c r="U83" s="9">
        <f>LEAFDATA0506!U83</f>
        <v>15</v>
      </c>
      <c r="V83" s="9">
        <f>LEAFDATA0506!V83</f>
        <v>13</v>
      </c>
      <c r="W83" s="9">
        <f>LEAFDATA0506!W83</f>
        <v>15</v>
      </c>
      <c r="X83" s="9">
        <f>LEAFDATA0506!X83</f>
        <v>15</v>
      </c>
      <c r="Y83" s="9">
        <f>LEAFDATA0506!Y83</f>
        <v>11</v>
      </c>
      <c r="Z83" s="9">
        <f>LEAFDATA0506!Z83</f>
        <v>14</v>
      </c>
      <c r="AA83" s="9">
        <f>LEAFDATA0506!AA83</f>
        <v>15</v>
      </c>
      <c r="AB83" s="9">
        <f>LEAFDATA0506!AB83</f>
        <v>15</v>
      </c>
      <c r="AC83" s="9">
        <f t="shared" si="20"/>
        <v>365</v>
      </c>
    </row>
    <row r="84" spans="2:29" ht="12">
      <c r="B84" s="5" t="s">
        <v>8</v>
      </c>
      <c r="C84" s="9">
        <f>LEAFDATA0506!C84</f>
        <v>14</v>
      </c>
      <c r="D84" s="9">
        <f>LEAFDATA0506!D84</f>
        <v>14</v>
      </c>
      <c r="E84" s="9">
        <f>LEAFDATA0506!E84</f>
        <v>17</v>
      </c>
      <c r="F84" s="9">
        <f>LEAFDATA0506!F84</f>
        <v>11</v>
      </c>
      <c r="G84" s="9">
        <f>LEAFDATA0506!G84</f>
        <v>14</v>
      </c>
      <c r="H84" s="9">
        <f>LEAFDATA0506!H84</f>
        <v>14</v>
      </c>
      <c r="I84" s="9">
        <f>LEAFDATA0506!I84</f>
        <v>14</v>
      </c>
      <c r="J84" s="9">
        <f>LEAFDATA0506!J84</f>
        <v>15</v>
      </c>
      <c r="K84" s="9">
        <f>LEAFDATA0506!K84</f>
        <v>13</v>
      </c>
      <c r="L84" s="9">
        <f>LEAFDATA0506!L84</f>
        <v>17</v>
      </c>
      <c r="M84" s="9">
        <f>LEAFDATA0506!M84</f>
        <v>12</v>
      </c>
      <c r="N84" s="9">
        <f>LEAFDATA0506!N84</f>
        <v>13</v>
      </c>
      <c r="O84" s="9">
        <f>LEAFDATA0506!O84</f>
        <v>14</v>
      </c>
      <c r="P84" s="9">
        <f>LEAFDATA0506!P84</f>
        <v>14</v>
      </c>
      <c r="Q84" s="9">
        <f>LEAFDATA0506!Q84</f>
        <v>16</v>
      </c>
      <c r="R84" s="9">
        <f>LEAFDATA0506!R84</f>
        <v>12</v>
      </c>
      <c r="S84" s="9">
        <f>LEAFDATA0506!S84</f>
        <v>17</v>
      </c>
      <c r="T84" s="9">
        <f>LEAFDATA0506!T84</f>
        <v>11</v>
      </c>
      <c r="U84" s="9">
        <f>LEAFDATA0506!U84</f>
        <v>14</v>
      </c>
      <c r="V84" s="9">
        <f>LEAFDATA0506!V84</f>
        <v>17</v>
      </c>
      <c r="W84" s="9">
        <f>LEAFDATA0506!W84</f>
        <v>11</v>
      </c>
      <c r="X84" s="9">
        <f>LEAFDATA0506!X84</f>
        <v>15</v>
      </c>
      <c r="Y84" s="9">
        <f>LEAFDATA0506!Y84</f>
        <v>14</v>
      </c>
      <c r="Z84" s="9">
        <f>LEAFDATA0506!Z84</f>
        <v>13</v>
      </c>
      <c r="AA84" s="9">
        <f>LEAFDATA0506!AA84</f>
        <v>14</v>
      </c>
      <c r="AB84" s="9">
        <f>LEAFDATA0506!AB84</f>
        <v>14</v>
      </c>
      <c r="AC84" s="9">
        <f t="shared" si="20"/>
        <v>364</v>
      </c>
    </row>
    <row r="85" spans="2:29" ht="12">
      <c r="B85" s="5" t="s">
        <v>9</v>
      </c>
      <c r="C85" s="9">
        <f>LEAFDATA0506!C85</f>
        <v>14</v>
      </c>
      <c r="D85" s="9">
        <f>LEAFDATA0506!D85</f>
        <v>15</v>
      </c>
      <c r="E85" s="9">
        <f>LEAFDATA0506!E85</f>
        <v>12</v>
      </c>
      <c r="F85" s="9">
        <f>LEAFDATA0506!F85</f>
        <v>17</v>
      </c>
      <c r="G85" s="9">
        <f>LEAFDATA0506!G85</f>
        <v>12</v>
      </c>
      <c r="H85" s="9">
        <f>LEAFDATA0506!H85</f>
        <v>14</v>
      </c>
      <c r="I85" s="9">
        <f>LEAFDATA0506!I85</f>
        <v>16</v>
      </c>
      <c r="J85" s="9">
        <f>LEAFDATA0506!J85</f>
        <v>13</v>
      </c>
      <c r="K85" s="9">
        <f>LEAFDATA0506!K85</f>
        <v>14</v>
      </c>
      <c r="L85" s="9">
        <f>LEAFDATA0506!L85</f>
        <v>14</v>
      </c>
      <c r="M85" s="9">
        <f>LEAFDATA0506!M85</f>
        <v>12</v>
      </c>
      <c r="N85" s="9">
        <f>LEAFDATA0506!N85</f>
        <v>16</v>
      </c>
      <c r="O85" s="9">
        <f>LEAFDATA0506!O85</f>
        <v>13</v>
      </c>
      <c r="P85" s="9">
        <f>LEAFDATA0506!P85</f>
        <v>14</v>
      </c>
      <c r="Q85" s="9">
        <f>LEAFDATA0506!Q85</f>
        <v>14</v>
      </c>
      <c r="R85" s="9">
        <f>LEAFDATA0506!R85</f>
        <v>14</v>
      </c>
      <c r="S85" s="9">
        <f>LEAFDATA0506!S85</f>
        <v>15</v>
      </c>
      <c r="T85" s="9">
        <f>LEAFDATA0506!T85</f>
        <v>13</v>
      </c>
      <c r="U85" s="9">
        <f>LEAFDATA0506!U85</f>
        <v>15</v>
      </c>
      <c r="V85" s="9">
        <f>LEAFDATA0506!V85</f>
        <v>13</v>
      </c>
      <c r="W85" s="9">
        <f>LEAFDATA0506!W85</f>
        <v>15</v>
      </c>
      <c r="X85" s="9">
        <f>LEAFDATA0506!X85</f>
        <v>15</v>
      </c>
      <c r="Y85" s="9">
        <f>LEAFDATA0506!Y85</f>
        <v>11</v>
      </c>
      <c r="Z85" s="9">
        <f>LEAFDATA0506!Z85</f>
        <v>16</v>
      </c>
      <c r="AA85" s="9">
        <f>LEAFDATA0506!AA85</f>
        <v>13</v>
      </c>
      <c r="AB85" s="9">
        <f>LEAFDATA0506!AB85</f>
        <v>15</v>
      </c>
      <c r="AC85" s="9">
        <f t="shared" si="20"/>
        <v>365</v>
      </c>
    </row>
    <row r="86" spans="2:29" ht="12">
      <c r="B86" s="5" t="s">
        <v>10</v>
      </c>
      <c r="C86" s="9">
        <f>LEAFDATA0506!C86</f>
        <v>14</v>
      </c>
      <c r="D86" s="9">
        <f>LEAFDATA0506!D86</f>
        <v>15</v>
      </c>
      <c r="E86" s="9">
        <f>LEAFDATA0506!E86</f>
        <v>12</v>
      </c>
      <c r="F86" s="9">
        <f>LEAFDATA0506!F86</f>
        <v>17</v>
      </c>
      <c r="G86" s="9">
        <f>LEAFDATA0506!G86</f>
        <v>12</v>
      </c>
      <c r="H86" s="9">
        <f>LEAFDATA0506!H86</f>
        <v>13</v>
      </c>
      <c r="I86" s="9">
        <f>LEAFDATA0506!I86</f>
        <v>17</v>
      </c>
      <c r="J86" s="9">
        <f>LEAFDATA0506!J86</f>
        <v>13</v>
      </c>
      <c r="K86" s="9">
        <f>LEAFDATA0506!K86</f>
        <v>14</v>
      </c>
      <c r="L86" s="9">
        <f>LEAFDATA0506!L86</f>
        <v>13</v>
      </c>
      <c r="M86" s="9">
        <f>LEAFDATA0506!M86</f>
        <v>14</v>
      </c>
      <c r="N86" s="9">
        <f>LEAFDATA0506!N86</f>
        <v>15</v>
      </c>
      <c r="O86" s="9">
        <f>LEAFDATA0506!O86</f>
        <v>14</v>
      </c>
      <c r="P86" s="9">
        <f>LEAFDATA0506!P86</f>
        <v>19</v>
      </c>
      <c r="Q86" s="9">
        <f>LEAFDATA0506!Q86</f>
        <v>9</v>
      </c>
      <c r="R86" s="9">
        <f>LEAFDATA0506!R86</f>
        <v>13</v>
      </c>
      <c r="S86" s="9">
        <f>LEAFDATA0506!S86</f>
        <v>16</v>
      </c>
      <c r="T86" s="9">
        <f>LEAFDATA0506!T86</f>
        <v>12</v>
      </c>
      <c r="U86" s="9">
        <f>LEAFDATA0506!U86</f>
        <v>13</v>
      </c>
      <c r="V86" s="9">
        <f>LEAFDATA0506!V86</f>
        <v>15</v>
      </c>
      <c r="W86" s="9">
        <f>LEAFDATA0506!W86</f>
        <v>15</v>
      </c>
      <c r="X86" s="9">
        <f>LEAFDATA0506!X86</f>
        <v>15</v>
      </c>
      <c r="Y86" s="9">
        <f>LEAFDATA0506!Y86</f>
        <v>12</v>
      </c>
      <c r="Z86" s="9">
        <f>LEAFDATA0506!Z86</f>
        <v>14</v>
      </c>
      <c r="AA86" s="9">
        <f>LEAFDATA0506!AA86</f>
        <v>14</v>
      </c>
      <c r="AB86" s="9">
        <f>LEAFDATA0506!AB86</f>
        <v>16</v>
      </c>
      <c r="AC86" s="9">
        <f t="shared" si="20"/>
        <v>366</v>
      </c>
    </row>
    <row r="87" spans="2:29" ht="12">
      <c r="B87" s="5" t="s">
        <v>11</v>
      </c>
      <c r="C87" s="9">
        <f>LEAFDATA0506!C87</f>
        <v>14</v>
      </c>
      <c r="D87" s="9">
        <f>LEAFDATA0506!D87</f>
        <v>14</v>
      </c>
      <c r="E87" s="9">
        <f>LEAFDATA0506!E87</f>
        <v>17</v>
      </c>
      <c r="F87" s="9">
        <f>LEAFDATA0506!F87</f>
        <v>12</v>
      </c>
      <c r="G87" s="9">
        <f>LEAFDATA0506!G87</f>
        <v>13</v>
      </c>
      <c r="H87" s="9">
        <f>LEAFDATA0506!H87</f>
        <v>14</v>
      </c>
      <c r="I87" s="9">
        <f>LEAFDATA0506!I87</f>
        <v>15</v>
      </c>
      <c r="J87" s="9">
        <f>LEAFDATA0506!J87</f>
        <v>14</v>
      </c>
      <c r="K87" s="9">
        <f>LEAFDATA0506!K87</f>
        <v>13</v>
      </c>
      <c r="L87" s="9">
        <f>LEAFDATA0506!L87</f>
        <v>17</v>
      </c>
      <c r="M87" s="9">
        <f>LEAFDATA0506!M87</f>
        <v>12</v>
      </c>
      <c r="N87" s="9">
        <f>LEAFDATA0506!N87</f>
        <v>14</v>
      </c>
      <c r="O87" s="9">
        <f>LEAFDATA0506!O87</f>
        <v>13</v>
      </c>
      <c r="P87" s="9">
        <f>LEAFDATA0506!P87</f>
        <v>21</v>
      </c>
      <c r="Q87" s="9">
        <f>LEAFDATA0506!Q87</f>
        <v>9</v>
      </c>
      <c r="R87" s="9">
        <f>LEAFDATA0506!R87</f>
        <v>12</v>
      </c>
      <c r="S87" s="9">
        <f>LEAFDATA0506!S87</f>
        <v>17</v>
      </c>
      <c r="T87" s="9">
        <f>LEAFDATA0506!T87</f>
        <v>11</v>
      </c>
      <c r="U87" s="9">
        <f>LEAFDATA0506!U87</f>
        <v>14</v>
      </c>
      <c r="V87" s="9">
        <f>LEAFDATA0506!V87</f>
        <v>17</v>
      </c>
      <c r="W87" s="9">
        <f>LEAFDATA0506!W87</f>
        <v>12</v>
      </c>
      <c r="X87" s="9">
        <f>LEAFDATA0506!X87</f>
        <v>14</v>
      </c>
      <c r="Y87" s="9">
        <f>LEAFDATA0506!Y87</f>
        <v>14</v>
      </c>
      <c r="Z87" s="9">
        <f>LEAFDATA0506!Z87</f>
        <v>13</v>
      </c>
      <c r="AA87" s="9">
        <f>LEAFDATA0506!AA87</f>
        <v>14</v>
      </c>
      <c r="AB87" s="9">
        <f>LEAFDATA0506!AB87</f>
        <v>15</v>
      </c>
      <c r="AC87" s="9">
        <f t="shared" si="20"/>
        <v>365</v>
      </c>
    </row>
    <row r="88" spans="2:29" ht="12">
      <c r="B88" s="5" t="s">
        <v>12</v>
      </c>
      <c r="C88" s="9">
        <f>LEAFDATA0506!C88</f>
        <v>14</v>
      </c>
      <c r="D88" s="9">
        <f>LEAFDATA0506!D88</f>
        <v>14</v>
      </c>
      <c r="E88" s="9">
        <f>LEAFDATA0506!E88</f>
        <v>17</v>
      </c>
      <c r="F88" s="9">
        <f>LEAFDATA0506!F88</f>
        <v>11</v>
      </c>
      <c r="G88" s="9">
        <f>LEAFDATA0506!G88</f>
        <v>14</v>
      </c>
      <c r="H88" s="9">
        <f>LEAFDATA0506!H88</f>
        <v>14</v>
      </c>
      <c r="I88" s="9">
        <f>LEAFDATA0506!I88</f>
        <v>15</v>
      </c>
      <c r="J88" s="9">
        <f>LEAFDATA0506!J88</f>
        <v>14</v>
      </c>
      <c r="K88" s="9">
        <f>LEAFDATA0506!K88</f>
        <v>13</v>
      </c>
      <c r="L88" s="9">
        <f>LEAFDATA0506!L88</f>
        <v>17</v>
      </c>
      <c r="M88" s="9">
        <f>LEAFDATA0506!M88</f>
        <v>12</v>
      </c>
      <c r="N88" s="9">
        <f>LEAFDATA0506!N88</f>
        <v>13</v>
      </c>
      <c r="O88" s="9">
        <f>LEAFDATA0506!O88</f>
        <v>14</v>
      </c>
      <c r="P88" s="9">
        <f>LEAFDATA0506!P88</f>
        <v>21</v>
      </c>
      <c r="Q88" s="9">
        <f>LEAFDATA0506!Q88</f>
        <v>9</v>
      </c>
      <c r="R88" s="9">
        <f>LEAFDATA0506!R88</f>
        <v>12</v>
      </c>
      <c r="S88" s="9">
        <f>LEAFDATA0506!S88</f>
        <v>17</v>
      </c>
      <c r="T88" s="9">
        <f>LEAFDATA0506!T88</f>
        <v>11</v>
      </c>
      <c r="U88" s="9">
        <f>LEAFDATA0506!U88</f>
        <v>14</v>
      </c>
      <c r="V88" s="9">
        <f>LEAFDATA0506!V88</f>
        <v>17</v>
      </c>
      <c r="W88" s="9">
        <f>LEAFDATA0506!W88</f>
        <v>11</v>
      </c>
      <c r="X88" s="9">
        <f>LEAFDATA0506!X88</f>
        <v>15</v>
      </c>
      <c r="Y88" s="9">
        <f>LEAFDATA0506!Y88</f>
        <v>14</v>
      </c>
      <c r="Z88" s="9">
        <f>LEAFDATA0506!Z88</f>
        <v>13</v>
      </c>
      <c r="AA88" s="9">
        <f>LEAFDATA0506!AA88</f>
        <v>14</v>
      </c>
      <c r="AB88" s="9">
        <f>LEAFDATA0506!AB88</f>
        <v>14</v>
      </c>
      <c r="AC88" s="9">
        <f t="shared" si="20"/>
        <v>364</v>
      </c>
    </row>
    <row r="89" spans="2:29" ht="12">
      <c r="B89" s="5" t="s">
        <v>13</v>
      </c>
      <c r="C89" s="9">
        <f>LEAFDATA0506!C89</f>
        <v>14</v>
      </c>
      <c r="D89" s="9">
        <f>LEAFDATA0506!D89</f>
        <v>14</v>
      </c>
      <c r="E89" s="9">
        <f>LEAFDATA0506!E89</f>
        <v>17</v>
      </c>
      <c r="F89" s="9">
        <f>LEAFDATA0506!F89</f>
        <v>11</v>
      </c>
      <c r="G89" s="9">
        <f>LEAFDATA0506!G89</f>
        <v>14</v>
      </c>
      <c r="H89" s="9">
        <f>LEAFDATA0506!H89</f>
        <v>14</v>
      </c>
      <c r="I89" s="9">
        <f>LEAFDATA0506!I89</f>
        <v>14</v>
      </c>
      <c r="J89" s="9">
        <f>LEAFDATA0506!J89</f>
        <v>15</v>
      </c>
      <c r="K89" s="9">
        <f>LEAFDATA0506!K89</f>
        <v>13</v>
      </c>
      <c r="L89" s="9">
        <f>LEAFDATA0506!L89</f>
        <v>17</v>
      </c>
      <c r="M89" s="9">
        <f>LEAFDATA0506!M89</f>
        <v>12</v>
      </c>
      <c r="N89" s="9">
        <f>LEAFDATA0506!N89</f>
        <v>13</v>
      </c>
      <c r="O89" s="9">
        <f>LEAFDATA0506!O89</f>
        <v>14</v>
      </c>
      <c r="P89" s="9">
        <f>LEAFDATA0506!P89</f>
        <v>14</v>
      </c>
      <c r="Q89" s="9">
        <f>LEAFDATA0506!Q89</f>
        <v>16</v>
      </c>
      <c r="R89" s="9">
        <f>LEAFDATA0506!R89</f>
        <v>12</v>
      </c>
      <c r="S89" s="9">
        <f>LEAFDATA0506!S89</f>
        <v>15</v>
      </c>
      <c r="T89" s="9">
        <f>LEAFDATA0506!T89</f>
        <v>13</v>
      </c>
      <c r="U89" s="9">
        <f>LEAFDATA0506!U89</f>
        <v>14</v>
      </c>
      <c r="V89" s="9">
        <f>LEAFDATA0506!V89</f>
        <v>17</v>
      </c>
      <c r="W89" s="9">
        <f>LEAFDATA0506!W89</f>
        <v>11</v>
      </c>
      <c r="X89" s="9">
        <f>LEAFDATA0506!X89</f>
        <v>15</v>
      </c>
      <c r="Y89" s="9">
        <f>LEAFDATA0506!Y89</f>
        <v>14</v>
      </c>
      <c r="Z89" s="9">
        <f>LEAFDATA0506!Z89</f>
        <v>13</v>
      </c>
      <c r="AA89" s="9">
        <f>LEAFDATA0506!AA89</f>
        <v>14</v>
      </c>
      <c r="AB89" s="9">
        <f>LEAFDATA0506!AB89</f>
        <v>14</v>
      </c>
      <c r="AC89" s="9">
        <f t="shared" si="20"/>
        <v>364</v>
      </c>
    </row>
    <row r="90" spans="2:29" ht="12">
      <c r="B90" s="5" t="s">
        <v>14</v>
      </c>
      <c r="C90" s="9">
        <f>LEAFDATA0506!C90</f>
        <v>14</v>
      </c>
      <c r="D90" s="9">
        <f>LEAFDATA0506!D90</f>
        <v>14</v>
      </c>
      <c r="E90" s="9">
        <f>LEAFDATA0506!E90</f>
        <v>17</v>
      </c>
      <c r="F90" s="9">
        <f>LEAFDATA0506!F90</f>
        <v>11</v>
      </c>
      <c r="G90" s="9">
        <f>LEAFDATA0506!G90</f>
        <v>14</v>
      </c>
      <c r="H90" s="9">
        <f>LEAFDATA0506!H90</f>
        <v>14</v>
      </c>
      <c r="I90" s="9">
        <f>LEAFDATA0506!I90</f>
        <v>14</v>
      </c>
      <c r="J90" s="9">
        <f>LEAFDATA0506!J90</f>
        <v>15</v>
      </c>
      <c r="K90" s="9">
        <f>LEAFDATA0506!K90</f>
        <v>13</v>
      </c>
      <c r="L90" s="9">
        <f>LEAFDATA0506!L90</f>
        <v>17</v>
      </c>
      <c r="M90" s="9">
        <f>LEAFDATA0506!M90</f>
        <v>12</v>
      </c>
      <c r="N90" s="9">
        <f>LEAFDATA0506!N90</f>
        <v>13</v>
      </c>
      <c r="O90" s="9">
        <f>LEAFDATA0506!O90</f>
        <v>14</v>
      </c>
      <c r="P90" s="9">
        <f>LEAFDATA0506!P90</f>
        <v>14</v>
      </c>
      <c r="Q90" s="9">
        <f>LEAFDATA0506!Q90</f>
        <v>16</v>
      </c>
      <c r="R90" s="9">
        <f>LEAFDATA0506!R90</f>
        <v>12</v>
      </c>
      <c r="S90" s="9">
        <f>LEAFDATA0506!S90</f>
        <v>15</v>
      </c>
      <c r="T90" s="9">
        <f>LEAFDATA0506!T90</f>
        <v>13</v>
      </c>
      <c r="U90" s="9">
        <f>LEAFDATA0506!U90</f>
        <v>14</v>
      </c>
      <c r="V90" s="9">
        <f>LEAFDATA0506!V90</f>
        <v>17</v>
      </c>
      <c r="W90" s="9">
        <f>LEAFDATA0506!W90</f>
        <v>11</v>
      </c>
      <c r="X90" s="9">
        <f>LEAFDATA0506!X90</f>
        <v>15</v>
      </c>
      <c r="Y90" s="9">
        <f>LEAFDATA0506!Y90</f>
        <v>14</v>
      </c>
      <c r="Z90" s="9">
        <f>LEAFDATA0506!Z90</f>
        <v>13</v>
      </c>
      <c r="AA90" s="9">
        <f>LEAFDATA0506!AA90</f>
        <v>14</v>
      </c>
      <c r="AB90" s="9">
        <f>LEAFDATA0506!AB90</f>
        <v>14</v>
      </c>
      <c r="AC90" s="9">
        <f t="shared" si="20"/>
        <v>364</v>
      </c>
    </row>
    <row r="91" spans="2:29" ht="12">
      <c r="B91" s="5" t="s">
        <v>15</v>
      </c>
      <c r="C91" s="9">
        <f>LEAFDATA0506!C91</f>
        <v>14</v>
      </c>
      <c r="D91" s="9">
        <f>LEAFDATA0506!D91</f>
        <v>17</v>
      </c>
      <c r="E91" s="9">
        <f>LEAFDATA0506!E91</f>
        <v>10</v>
      </c>
      <c r="F91" s="9">
        <f>LEAFDATA0506!F91</f>
        <v>15</v>
      </c>
      <c r="G91" s="9">
        <f>LEAFDATA0506!G91</f>
        <v>14</v>
      </c>
      <c r="H91" s="9">
        <f>LEAFDATA0506!H91</f>
        <v>14</v>
      </c>
      <c r="I91" s="9">
        <f>LEAFDATA0506!I91</f>
        <v>16</v>
      </c>
      <c r="J91" s="9">
        <f>LEAFDATA0506!J91</f>
        <v>13</v>
      </c>
      <c r="K91" s="9">
        <f>LEAFDATA0506!K91</f>
        <v>14</v>
      </c>
      <c r="L91" s="9">
        <f>LEAFDATA0506!L91</f>
        <v>16</v>
      </c>
      <c r="M91" s="9">
        <f>LEAFDATA0506!M91</f>
        <v>10</v>
      </c>
      <c r="N91" s="9">
        <f>LEAFDATA0506!N91</f>
        <v>16</v>
      </c>
      <c r="O91" s="9">
        <f>LEAFDATA0506!O91</f>
        <v>13</v>
      </c>
      <c r="P91" s="9">
        <f>LEAFDATA0506!P91</f>
        <v>21</v>
      </c>
      <c r="Q91" s="9">
        <f>LEAFDATA0506!Q91</f>
        <v>7</v>
      </c>
      <c r="R91" s="9">
        <f>LEAFDATA0506!R91</f>
        <v>14</v>
      </c>
      <c r="S91" s="9">
        <f>LEAFDATA0506!S91</f>
        <v>20</v>
      </c>
      <c r="T91" s="9">
        <f>LEAFDATA0506!T91</f>
        <v>8</v>
      </c>
      <c r="U91" s="9">
        <f>LEAFDATA0506!U91</f>
        <v>15</v>
      </c>
      <c r="V91" s="9">
        <f>LEAFDATA0506!V91</f>
        <v>13</v>
      </c>
      <c r="W91" s="9">
        <f>LEAFDATA0506!W91</f>
        <v>17</v>
      </c>
      <c r="X91" s="9">
        <f>LEAFDATA0506!X91</f>
        <v>13</v>
      </c>
      <c r="Y91" s="9">
        <f>LEAFDATA0506!Y91</f>
        <v>11</v>
      </c>
      <c r="Z91" s="9">
        <f>LEAFDATA0506!Z91</f>
        <v>16</v>
      </c>
      <c r="AA91" s="9">
        <f>LEAFDATA0506!AA91</f>
        <v>13</v>
      </c>
      <c r="AB91" s="9">
        <f>LEAFDATA0506!AB91</f>
        <v>15</v>
      </c>
      <c r="AC91" s="9">
        <f t="shared" si="20"/>
        <v>365</v>
      </c>
    </row>
    <row r="92" spans="2:29" ht="12">
      <c r="B92" s="5" t="s">
        <v>16</v>
      </c>
      <c r="C92" s="9">
        <f>LEAFDATA0506!C92</f>
        <v>14</v>
      </c>
      <c r="D92" s="9">
        <f>LEAFDATA0506!D92</f>
        <v>15</v>
      </c>
      <c r="E92" s="9">
        <f>LEAFDATA0506!E92</f>
        <v>12</v>
      </c>
      <c r="F92" s="9">
        <f>LEAFDATA0506!F92</f>
        <v>17</v>
      </c>
      <c r="G92" s="9">
        <f>LEAFDATA0506!G92</f>
        <v>12</v>
      </c>
      <c r="H92" s="9">
        <f>LEAFDATA0506!H92</f>
        <v>13</v>
      </c>
      <c r="I92" s="9">
        <f>LEAFDATA0506!I92</f>
        <v>17</v>
      </c>
      <c r="J92" s="9">
        <f>LEAFDATA0506!J92</f>
        <v>13</v>
      </c>
      <c r="K92" s="9">
        <f>LEAFDATA0506!K92</f>
        <v>14</v>
      </c>
      <c r="L92" s="9">
        <f>LEAFDATA0506!L92</f>
        <v>13</v>
      </c>
      <c r="M92" s="9">
        <f>LEAFDATA0506!M92</f>
        <v>14</v>
      </c>
      <c r="N92" s="9">
        <f>LEAFDATA0506!N92</f>
        <v>15</v>
      </c>
      <c r="O92" s="9">
        <f>LEAFDATA0506!O92</f>
        <v>14</v>
      </c>
      <c r="P92" s="9">
        <f>LEAFDATA0506!P92</f>
        <v>19</v>
      </c>
      <c r="Q92" s="9">
        <f>LEAFDATA0506!Q92</f>
        <v>9</v>
      </c>
      <c r="R92" s="9">
        <f>LEAFDATA0506!R92</f>
        <v>13</v>
      </c>
      <c r="S92" s="9">
        <f>LEAFDATA0506!S92</f>
        <v>16</v>
      </c>
      <c r="T92" s="9">
        <f>LEAFDATA0506!T92</f>
        <v>12</v>
      </c>
      <c r="U92" s="9">
        <f>LEAFDATA0506!U92</f>
        <v>13</v>
      </c>
      <c r="V92" s="9">
        <f>LEAFDATA0506!V92</f>
        <v>15</v>
      </c>
      <c r="W92" s="9">
        <f>LEAFDATA0506!W92</f>
        <v>15</v>
      </c>
      <c r="X92" s="9">
        <f>LEAFDATA0506!X92</f>
        <v>15</v>
      </c>
      <c r="Y92" s="9">
        <f>LEAFDATA0506!Y92</f>
        <v>12</v>
      </c>
      <c r="Z92" s="9">
        <f>LEAFDATA0506!Z92</f>
        <v>14</v>
      </c>
      <c r="AA92" s="9">
        <f>LEAFDATA0506!AA92</f>
        <v>14</v>
      </c>
      <c r="AB92" s="9">
        <f>LEAFDATA0506!AB92</f>
        <v>16</v>
      </c>
      <c r="AC92" s="9">
        <f t="shared" si="20"/>
        <v>366</v>
      </c>
    </row>
    <row r="93" spans="2:29" ht="12">
      <c r="B93" s="5" t="s">
        <v>17</v>
      </c>
      <c r="C93" s="9">
        <f>LEAFDATA0506!C93</f>
        <v>14</v>
      </c>
      <c r="D93" s="9">
        <f>LEAFDATA0506!D93</f>
        <v>14</v>
      </c>
      <c r="E93" s="9">
        <f>LEAFDATA0506!E93</f>
        <v>17</v>
      </c>
      <c r="F93" s="9">
        <f>LEAFDATA0506!F93</f>
        <v>12</v>
      </c>
      <c r="G93" s="9">
        <f>LEAFDATA0506!G93</f>
        <v>13</v>
      </c>
      <c r="H93" s="9">
        <f>LEAFDATA0506!H93</f>
        <v>14</v>
      </c>
      <c r="I93" s="9">
        <f>LEAFDATA0506!I93</f>
        <v>15</v>
      </c>
      <c r="J93" s="9">
        <f>LEAFDATA0506!J93</f>
        <v>14</v>
      </c>
      <c r="K93" s="9">
        <f>LEAFDATA0506!K93</f>
        <v>13</v>
      </c>
      <c r="L93" s="9">
        <f>LEAFDATA0506!L93</f>
        <v>17</v>
      </c>
      <c r="M93" s="9">
        <f>LEAFDATA0506!M93</f>
        <v>12</v>
      </c>
      <c r="N93" s="9">
        <f>LEAFDATA0506!N93</f>
        <v>14</v>
      </c>
      <c r="O93" s="9">
        <f>LEAFDATA0506!O93</f>
        <v>13</v>
      </c>
      <c r="P93" s="9">
        <f>LEAFDATA0506!P93</f>
        <v>21</v>
      </c>
      <c r="Q93" s="9">
        <f>LEAFDATA0506!Q93</f>
        <v>9</v>
      </c>
      <c r="R93" s="9">
        <f>LEAFDATA0506!R93</f>
        <v>12</v>
      </c>
      <c r="S93" s="9">
        <f>LEAFDATA0506!S93</f>
        <v>17</v>
      </c>
      <c r="T93" s="9">
        <f>LEAFDATA0506!T93</f>
        <v>11</v>
      </c>
      <c r="U93" s="9">
        <f>LEAFDATA0506!U93</f>
        <v>14</v>
      </c>
      <c r="V93" s="9">
        <f>LEAFDATA0506!V93</f>
        <v>17</v>
      </c>
      <c r="W93" s="9">
        <f>LEAFDATA0506!W93</f>
        <v>12</v>
      </c>
      <c r="X93" s="9">
        <f>LEAFDATA0506!X93</f>
        <v>14</v>
      </c>
      <c r="Y93" s="9">
        <f>LEAFDATA0506!Y93</f>
        <v>14</v>
      </c>
      <c r="Z93" s="9">
        <f>LEAFDATA0506!Z93</f>
        <v>13</v>
      </c>
      <c r="AA93" s="9">
        <f>LEAFDATA0506!AA93</f>
        <v>14</v>
      </c>
      <c r="AB93" s="9">
        <f>LEAFDATA0506!AB93</f>
        <v>15</v>
      </c>
      <c r="AC93" s="9">
        <f t="shared" si="20"/>
        <v>365</v>
      </c>
    </row>
    <row r="94" spans="2:29" ht="12">
      <c r="B94" s="5" t="s">
        <v>18</v>
      </c>
      <c r="C94" s="9">
        <f>LEAFDATA0506!C94</f>
        <v>14</v>
      </c>
      <c r="D94" s="9">
        <f>LEAFDATA0506!D94</f>
        <v>14</v>
      </c>
      <c r="E94" s="9">
        <f>LEAFDATA0506!E94</f>
        <v>17</v>
      </c>
      <c r="F94" s="9">
        <f>LEAFDATA0506!F94</f>
        <v>12</v>
      </c>
      <c r="G94" s="9">
        <f>LEAFDATA0506!G94</f>
        <v>13</v>
      </c>
      <c r="H94" s="9">
        <f>LEAFDATA0506!H94</f>
        <v>14</v>
      </c>
      <c r="I94" s="9">
        <f>LEAFDATA0506!I94</f>
        <v>15</v>
      </c>
      <c r="J94" s="9">
        <f>LEAFDATA0506!J94</f>
        <v>14</v>
      </c>
      <c r="K94" s="9">
        <f>LEAFDATA0506!K94</f>
        <v>13</v>
      </c>
      <c r="L94" s="9">
        <f>LEAFDATA0506!L94</f>
        <v>17</v>
      </c>
      <c r="M94" s="9">
        <f>LEAFDATA0506!M94</f>
        <v>12</v>
      </c>
      <c r="N94" s="9">
        <f>LEAFDATA0506!N94</f>
        <v>14</v>
      </c>
      <c r="O94" s="9">
        <f>LEAFDATA0506!O94</f>
        <v>13</v>
      </c>
      <c r="P94" s="9">
        <f>LEAFDATA0506!P94</f>
        <v>21</v>
      </c>
      <c r="Q94" s="9">
        <f>LEAFDATA0506!Q94</f>
        <v>9</v>
      </c>
      <c r="R94" s="9">
        <f>LEAFDATA0506!R94</f>
        <v>12</v>
      </c>
      <c r="S94" s="9">
        <f>LEAFDATA0506!S94</f>
        <v>17</v>
      </c>
      <c r="T94" s="9">
        <f>LEAFDATA0506!T94</f>
        <v>11</v>
      </c>
      <c r="U94" s="9">
        <f>LEAFDATA0506!U94</f>
        <v>14</v>
      </c>
      <c r="V94" s="9">
        <f>LEAFDATA0506!V94</f>
        <v>17</v>
      </c>
      <c r="W94" s="9">
        <f>LEAFDATA0506!W94</f>
        <v>12</v>
      </c>
      <c r="X94" s="9">
        <f>LEAFDATA0506!X94</f>
        <v>14</v>
      </c>
      <c r="Y94" s="9">
        <f>LEAFDATA0506!Y94</f>
        <v>14</v>
      </c>
      <c r="Z94" s="9">
        <f>LEAFDATA0506!Z94</f>
        <v>13</v>
      </c>
      <c r="AA94" s="9">
        <f>LEAFDATA0506!AA94</f>
        <v>14</v>
      </c>
      <c r="AB94" s="9">
        <f>LEAFDATA0506!AB94</f>
        <v>15</v>
      </c>
      <c r="AC94" s="9">
        <f t="shared" si="20"/>
        <v>365</v>
      </c>
    </row>
    <row r="95" spans="2:29" ht="12">
      <c r="B95" s="5" t="s">
        <v>19</v>
      </c>
      <c r="C95" s="9">
        <f>LEAFDATA0506!C95</f>
        <v>14</v>
      </c>
      <c r="D95" s="9">
        <f>LEAFDATA0506!D95</f>
        <v>14</v>
      </c>
      <c r="E95" s="9">
        <f>LEAFDATA0506!E95</f>
        <v>17</v>
      </c>
      <c r="F95" s="9">
        <f>LEAFDATA0506!F95</f>
        <v>11</v>
      </c>
      <c r="G95" s="9">
        <f>LEAFDATA0506!G95</f>
        <v>14</v>
      </c>
      <c r="H95" s="9">
        <f>LEAFDATA0506!H95</f>
        <v>14</v>
      </c>
      <c r="I95" s="9">
        <f>LEAFDATA0506!I95</f>
        <v>14</v>
      </c>
      <c r="J95" s="9">
        <f>LEAFDATA0506!J95</f>
        <v>15</v>
      </c>
      <c r="K95" s="9">
        <f>LEAFDATA0506!K95</f>
        <v>13</v>
      </c>
      <c r="L95" s="9">
        <f>LEAFDATA0506!L95</f>
        <v>17</v>
      </c>
      <c r="M95" s="9">
        <f>LEAFDATA0506!M95</f>
        <v>12</v>
      </c>
      <c r="N95" s="9">
        <f>LEAFDATA0506!N95</f>
        <v>13</v>
      </c>
      <c r="O95" s="9">
        <f>LEAFDATA0506!O95</f>
        <v>14</v>
      </c>
      <c r="P95" s="9">
        <f>LEAFDATA0506!P95</f>
        <v>14</v>
      </c>
      <c r="Q95" s="9">
        <f>LEAFDATA0506!Q95</f>
        <v>16</v>
      </c>
      <c r="R95" s="9">
        <f>LEAFDATA0506!R95</f>
        <v>12</v>
      </c>
      <c r="S95" s="9">
        <f>LEAFDATA0506!S95</f>
        <v>15</v>
      </c>
      <c r="T95" s="9">
        <f>LEAFDATA0506!T95</f>
        <v>13</v>
      </c>
      <c r="U95" s="9">
        <f>LEAFDATA0506!U95</f>
        <v>14</v>
      </c>
      <c r="V95" s="9">
        <f>LEAFDATA0506!V95</f>
        <v>17</v>
      </c>
      <c r="W95" s="9">
        <f>LEAFDATA0506!W95</f>
        <v>11</v>
      </c>
      <c r="X95" s="9">
        <f>LEAFDATA0506!X95</f>
        <v>15</v>
      </c>
      <c r="Y95" s="9">
        <f>LEAFDATA0506!Y95</f>
        <v>14</v>
      </c>
      <c r="Z95" s="9">
        <f>LEAFDATA0506!Z95</f>
        <v>13</v>
      </c>
      <c r="AA95" s="9">
        <f>LEAFDATA0506!AA95</f>
        <v>14</v>
      </c>
      <c r="AB95" s="9">
        <f>LEAFDATA0506!AB95</f>
        <v>14</v>
      </c>
      <c r="AC95" s="9">
        <f t="shared" si="20"/>
        <v>364</v>
      </c>
    </row>
    <row r="96" spans="2:29" ht="12">
      <c r="B96" s="5" t="s">
        <v>20</v>
      </c>
      <c r="C96" s="9">
        <f>LEAFDATA0506!C96</f>
        <v>14</v>
      </c>
      <c r="D96" s="9">
        <f>LEAFDATA0506!D96</f>
        <v>14</v>
      </c>
      <c r="E96" s="9">
        <f>LEAFDATA0506!E96</f>
        <v>17</v>
      </c>
      <c r="F96" s="9">
        <f>LEAFDATA0506!F96</f>
        <v>11</v>
      </c>
      <c r="G96" s="9">
        <f>LEAFDATA0506!G96</f>
        <v>14</v>
      </c>
      <c r="H96" s="9">
        <f>LEAFDATA0506!H96</f>
        <v>14</v>
      </c>
      <c r="I96" s="9">
        <f>LEAFDATA0506!I96</f>
        <v>14</v>
      </c>
      <c r="J96" s="9">
        <f>LEAFDATA0506!J96</f>
        <v>15</v>
      </c>
      <c r="K96" s="9">
        <f>LEAFDATA0506!K96</f>
        <v>13</v>
      </c>
      <c r="L96" s="9">
        <f>LEAFDATA0506!L96</f>
        <v>17</v>
      </c>
      <c r="M96" s="9">
        <f>LEAFDATA0506!M96</f>
        <v>12</v>
      </c>
      <c r="N96" s="9">
        <f>LEAFDATA0506!N96</f>
        <v>13</v>
      </c>
      <c r="O96" s="9">
        <f>LEAFDATA0506!O96</f>
        <v>14</v>
      </c>
      <c r="P96" s="9">
        <f>LEAFDATA0506!P96</f>
        <v>14</v>
      </c>
      <c r="Q96" s="9">
        <f>LEAFDATA0506!Q96</f>
        <v>16</v>
      </c>
      <c r="R96" s="9">
        <f>LEAFDATA0506!R96</f>
        <v>12</v>
      </c>
      <c r="S96" s="9">
        <f>LEAFDATA0506!S96</f>
        <v>15</v>
      </c>
      <c r="T96" s="9">
        <f>LEAFDATA0506!T96</f>
        <v>13</v>
      </c>
      <c r="U96" s="9">
        <f>LEAFDATA0506!U96</f>
        <v>14</v>
      </c>
      <c r="V96" s="9">
        <f>LEAFDATA0506!V96</f>
        <v>17</v>
      </c>
      <c r="W96" s="9">
        <f>LEAFDATA0506!W96</f>
        <v>11</v>
      </c>
      <c r="X96" s="9">
        <f>LEAFDATA0506!X96</f>
        <v>15</v>
      </c>
      <c r="Y96" s="9">
        <f>LEAFDATA0506!Y96</f>
        <v>14</v>
      </c>
      <c r="Z96" s="9">
        <f>LEAFDATA0506!Z96</f>
        <v>13</v>
      </c>
      <c r="AA96" s="9">
        <f>LEAFDATA0506!AA96</f>
        <v>14</v>
      </c>
      <c r="AB96" s="9">
        <f>LEAFDATA0506!AB96</f>
        <v>14</v>
      </c>
      <c r="AC96" s="9">
        <f t="shared" si="20"/>
        <v>364</v>
      </c>
    </row>
    <row r="98" spans="2:29" s="2" customFormat="1" ht="12">
      <c r="B98" s="4" t="s">
        <v>2</v>
      </c>
      <c r="C98" s="3">
        <f>LEAFDATA0506!C98</f>
        <v>38635</v>
      </c>
      <c r="D98" s="3">
        <f>LEAFDATA0506!D98</f>
        <v>38649</v>
      </c>
      <c r="E98" s="3">
        <f>LEAFDATA0506!E98</f>
        <v>38663</v>
      </c>
      <c r="F98" s="3">
        <f>LEAFDATA0506!F98</f>
        <v>38677</v>
      </c>
      <c r="G98" s="3">
        <f>LEAFDATA0506!G98</f>
        <v>38691</v>
      </c>
      <c r="H98" s="3">
        <f>LEAFDATA0506!H98</f>
        <v>38705</v>
      </c>
      <c r="I98" s="3">
        <f>LEAFDATA0506!I98</f>
        <v>38719</v>
      </c>
      <c r="J98" s="3">
        <f>LEAFDATA0506!J98</f>
        <v>38734</v>
      </c>
      <c r="K98" s="3">
        <f>LEAFDATA0506!K98</f>
        <v>38747</v>
      </c>
      <c r="L98" s="3">
        <f>LEAFDATA0506!L98</f>
        <v>38762</v>
      </c>
      <c r="M98" s="3">
        <f>LEAFDATA0506!M98</f>
        <v>38775</v>
      </c>
      <c r="N98" s="3">
        <f>LEAFDATA0506!N98</f>
        <v>38789</v>
      </c>
      <c r="O98" s="3">
        <f>LEAFDATA0506!O98</f>
        <v>38803</v>
      </c>
      <c r="P98" s="3">
        <f>LEAFDATA0506!P98</f>
        <v>38817</v>
      </c>
      <c r="Q98" s="3">
        <f>LEAFDATA0506!Q98</f>
        <v>38831</v>
      </c>
      <c r="R98" s="3">
        <f>LEAFDATA0506!R98</f>
        <v>38845</v>
      </c>
      <c r="S98" s="3">
        <f>LEAFDATA0506!S98</f>
        <v>38860</v>
      </c>
      <c r="T98" s="3">
        <f>LEAFDATA0506!T98</f>
        <v>38873</v>
      </c>
      <c r="U98" s="3">
        <f>LEAFDATA0506!U98</f>
        <v>38887</v>
      </c>
      <c r="V98" s="3">
        <f>LEAFDATA0506!V98</f>
        <v>38902</v>
      </c>
      <c r="W98" s="3">
        <f>LEAFDATA0506!W98</f>
        <v>38915</v>
      </c>
      <c r="X98" s="3">
        <f>LEAFDATA0506!X98</f>
        <v>38930</v>
      </c>
      <c r="Y98" s="3">
        <f>LEAFDATA0506!Y98</f>
        <v>38943</v>
      </c>
      <c r="Z98" s="3">
        <f>LEAFDATA0506!Z98</f>
        <v>38957</v>
      </c>
      <c r="AA98" s="3">
        <f>LEAFDATA0506!AA98</f>
        <v>38971</v>
      </c>
      <c r="AB98" s="3">
        <f>LEAFDATA0506!AB98</f>
        <v>38985</v>
      </c>
      <c r="AC98" s="11"/>
    </row>
    <row r="99" spans="2:29" ht="12">
      <c r="B99" s="5" t="s">
        <v>33</v>
      </c>
      <c r="C99" s="9">
        <f aca="true" t="shared" si="21" ref="C99:AC99">AVERAGE(C79:C84)</f>
        <v>14</v>
      </c>
      <c r="D99" s="9">
        <f t="shared" si="21"/>
        <v>14.5</v>
      </c>
      <c r="E99" s="9">
        <f t="shared" si="21"/>
        <v>13.166666666666666</v>
      </c>
      <c r="F99" s="9">
        <f t="shared" si="21"/>
        <v>15</v>
      </c>
      <c r="G99" s="9">
        <f t="shared" si="21"/>
        <v>13.333333333333334</v>
      </c>
      <c r="H99" s="9">
        <f t="shared" si="21"/>
        <v>14.666666666666666</v>
      </c>
      <c r="I99" s="9">
        <f t="shared" si="21"/>
        <v>14.333333333333334</v>
      </c>
      <c r="J99" s="9">
        <f t="shared" si="21"/>
        <v>14</v>
      </c>
      <c r="K99" s="9">
        <f t="shared" si="21"/>
        <v>13.833333333333334</v>
      </c>
      <c r="L99" s="9">
        <f t="shared" si="21"/>
        <v>13.833333333333334</v>
      </c>
      <c r="M99" s="9">
        <f t="shared" si="21"/>
        <v>12.666666666666666</v>
      </c>
      <c r="N99" s="9">
        <f t="shared" si="21"/>
        <v>15.5</v>
      </c>
      <c r="O99" s="9">
        <f t="shared" si="21"/>
        <v>13.166666666666666</v>
      </c>
      <c r="P99" s="9">
        <f t="shared" si="21"/>
        <v>14</v>
      </c>
      <c r="Q99" s="9">
        <f t="shared" si="21"/>
        <v>13.666666666666666</v>
      </c>
      <c r="R99" s="9">
        <f t="shared" si="21"/>
        <v>14.333333333333334</v>
      </c>
      <c r="S99" s="9">
        <f t="shared" si="21"/>
        <v>15.333333333333334</v>
      </c>
      <c r="T99" s="9">
        <f t="shared" si="21"/>
        <v>12.666666666666666</v>
      </c>
      <c r="U99" s="9">
        <f t="shared" si="21"/>
        <v>14.5</v>
      </c>
      <c r="V99" s="9">
        <f t="shared" si="21"/>
        <v>14</v>
      </c>
      <c r="W99" s="9">
        <f t="shared" si="21"/>
        <v>14.333333333333334</v>
      </c>
      <c r="X99" s="9">
        <f t="shared" si="21"/>
        <v>15</v>
      </c>
      <c r="Y99" s="9">
        <f t="shared" si="21"/>
        <v>11.5</v>
      </c>
      <c r="Z99" s="9">
        <f t="shared" si="21"/>
        <v>14.5</v>
      </c>
      <c r="AA99" s="9">
        <f t="shared" si="21"/>
        <v>14.166666666666666</v>
      </c>
      <c r="AB99" s="9">
        <f t="shared" si="21"/>
        <v>14.833333333333334</v>
      </c>
      <c r="AC99" s="9">
        <f t="shared" si="21"/>
        <v>364.8333333333333</v>
      </c>
    </row>
    <row r="100" spans="2:29" ht="12">
      <c r="B100" s="5" t="s">
        <v>34</v>
      </c>
      <c r="C100" s="9">
        <f aca="true" t="shared" si="22" ref="C100:AC100">AVERAGE(C85:C90)</f>
        <v>14</v>
      </c>
      <c r="D100" s="9">
        <f t="shared" si="22"/>
        <v>14.333333333333334</v>
      </c>
      <c r="E100" s="9">
        <f t="shared" si="22"/>
        <v>15.333333333333334</v>
      </c>
      <c r="F100" s="9">
        <f t="shared" si="22"/>
        <v>13.166666666666666</v>
      </c>
      <c r="G100" s="9">
        <f t="shared" si="22"/>
        <v>13.166666666666666</v>
      </c>
      <c r="H100" s="9">
        <f t="shared" si="22"/>
        <v>13.833333333333334</v>
      </c>
      <c r="I100" s="9">
        <f t="shared" si="22"/>
        <v>15.166666666666666</v>
      </c>
      <c r="J100" s="9">
        <f t="shared" si="22"/>
        <v>14</v>
      </c>
      <c r="K100" s="9">
        <f t="shared" si="22"/>
        <v>13.333333333333334</v>
      </c>
      <c r="L100" s="9">
        <f t="shared" si="22"/>
        <v>15.833333333333334</v>
      </c>
      <c r="M100" s="9">
        <f t="shared" si="22"/>
        <v>12.333333333333334</v>
      </c>
      <c r="N100" s="9">
        <f t="shared" si="22"/>
        <v>14</v>
      </c>
      <c r="O100" s="9">
        <f t="shared" si="22"/>
        <v>13.666666666666666</v>
      </c>
      <c r="P100" s="9">
        <f t="shared" si="22"/>
        <v>17.166666666666668</v>
      </c>
      <c r="Q100" s="9">
        <f t="shared" si="22"/>
        <v>12.166666666666666</v>
      </c>
      <c r="R100" s="9">
        <f t="shared" si="22"/>
        <v>12.5</v>
      </c>
      <c r="S100" s="9">
        <f t="shared" si="22"/>
        <v>15.833333333333334</v>
      </c>
      <c r="T100" s="9">
        <f t="shared" si="22"/>
        <v>12.166666666666666</v>
      </c>
      <c r="U100" s="9">
        <f t="shared" si="22"/>
        <v>14</v>
      </c>
      <c r="V100" s="9">
        <f t="shared" si="22"/>
        <v>16</v>
      </c>
      <c r="W100" s="9">
        <f t="shared" si="22"/>
        <v>12.5</v>
      </c>
      <c r="X100" s="9">
        <f t="shared" si="22"/>
        <v>14.833333333333334</v>
      </c>
      <c r="Y100" s="9">
        <f t="shared" si="22"/>
        <v>13.166666666666666</v>
      </c>
      <c r="Z100" s="9">
        <f t="shared" si="22"/>
        <v>13.666666666666666</v>
      </c>
      <c r="AA100" s="9">
        <f t="shared" si="22"/>
        <v>13.833333333333334</v>
      </c>
      <c r="AB100" s="9">
        <f t="shared" si="22"/>
        <v>14.666666666666666</v>
      </c>
      <c r="AC100" s="9">
        <f t="shared" si="22"/>
        <v>364.6666666666667</v>
      </c>
    </row>
    <row r="101" spans="2:29" ht="12">
      <c r="B101" s="5" t="s">
        <v>35</v>
      </c>
      <c r="C101" s="9">
        <f aca="true" t="shared" si="23" ref="C101:W101">AVERAGE(C91:C96)</f>
        <v>14</v>
      </c>
      <c r="D101" s="9">
        <f t="shared" si="23"/>
        <v>14.666666666666666</v>
      </c>
      <c r="E101" s="9">
        <f t="shared" si="23"/>
        <v>15</v>
      </c>
      <c r="F101" s="9">
        <f t="shared" si="23"/>
        <v>13</v>
      </c>
      <c r="G101" s="9">
        <f t="shared" si="23"/>
        <v>13.333333333333334</v>
      </c>
      <c r="H101" s="9">
        <f t="shared" si="23"/>
        <v>13.833333333333334</v>
      </c>
      <c r="I101" s="9">
        <f t="shared" si="23"/>
        <v>15.166666666666666</v>
      </c>
      <c r="J101" s="9">
        <f t="shared" si="23"/>
        <v>14</v>
      </c>
      <c r="K101" s="9">
        <f t="shared" si="23"/>
        <v>13.333333333333334</v>
      </c>
      <c r="L101" s="9">
        <f t="shared" si="23"/>
        <v>16.166666666666668</v>
      </c>
      <c r="M101" s="9">
        <f t="shared" si="23"/>
        <v>12</v>
      </c>
      <c r="N101" s="9">
        <f t="shared" si="23"/>
        <v>14.166666666666666</v>
      </c>
      <c r="O101" s="9">
        <f t="shared" si="23"/>
        <v>13.5</v>
      </c>
      <c r="P101" s="9">
        <f t="shared" si="23"/>
        <v>18.333333333333332</v>
      </c>
      <c r="Q101" s="9">
        <f t="shared" si="23"/>
        <v>11</v>
      </c>
      <c r="R101" s="9">
        <f t="shared" si="23"/>
        <v>12.5</v>
      </c>
      <c r="S101" s="9">
        <f t="shared" si="23"/>
        <v>16.666666666666668</v>
      </c>
      <c r="T101" s="9">
        <f t="shared" si="23"/>
        <v>11.333333333333334</v>
      </c>
      <c r="U101" s="9">
        <f t="shared" si="23"/>
        <v>14</v>
      </c>
      <c r="V101" s="9">
        <f t="shared" si="23"/>
        <v>16</v>
      </c>
      <c r="W101" s="9">
        <f t="shared" si="23"/>
        <v>13</v>
      </c>
      <c r="X101" s="9">
        <f>AVERAGE(X91:X95)</f>
        <v>14.2</v>
      </c>
      <c r="Y101" s="9">
        <f>AVERAGE(Y91:Y96)</f>
        <v>13.166666666666666</v>
      </c>
      <c r="Z101" s="9">
        <f>AVERAGE(Z91:Z96)</f>
        <v>13.666666666666666</v>
      </c>
      <c r="AA101" s="9">
        <f>AVERAGE(AA91:AA96)</f>
        <v>13.833333333333334</v>
      </c>
      <c r="AB101" s="9">
        <f>AVERAGE(AB91:AB96)</f>
        <v>14.833333333333334</v>
      </c>
      <c r="AC101" s="9">
        <f>AVERAGE(AC91:AC96)</f>
        <v>364.8333333333333</v>
      </c>
    </row>
    <row r="102" spans="2:29" ht="12">
      <c r="B102" s="5" t="s">
        <v>36</v>
      </c>
      <c r="C102" s="9">
        <f aca="true" t="shared" si="24" ref="C102:W102">AVERAGE(C79:C96)</f>
        <v>14</v>
      </c>
      <c r="D102" s="9">
        <f t="shared" si="24"/>
        <v>14.5</v>
      </c>
      <c r="E102" s="9">
        <f t="shared" si="24"/>
        <v>14.5</v>
      </c>
      <c r="F102" s="9">
        <f t="shared" si="24"/>
        <v>13.722222222222221</v>
      </c>
      <c r="G102" s="9">
        <f t="shared" si="24"/>
        <v>13.277777777777779</v>
      </c>
      <c r="H102" s="9">
        <f t="shared" si="24"/>
        <v>14.11111111111111</v>
      </c>
      <c r="I102" s="9">
        <f t="shared" si="24"/>
        <v>14.88888888888889</v>
      </c>
      <c r="J102" s="9">
        <f t="shared" si="24"/>
        <v>14</v>
      </c>
      <c r="K102" s="9">
        <f t="shared" si="24"/>
        <v>13.5</v>
      </c>
      <c r="L102" s="9">
        <f t="shared" si="24"/>
        <v>15.277777777777779</v>
      </c>
      <c r="M102" s="9">
        <f t="shared" si="24"/>
        <v>12.333333333333334</v>
      </c>
      <c r="N102" s="9">
        <f t="shared" si="24"/>
        <v>14.555555555555555</v>
      </c>
      <c r="O102" s="9">
        <f t="shared" si="24"/>
        <v>13.444444444444445</v>
      </c>
      <c r="P102" s="9">
        <f t="shared" si="24"/>
        <v>16.5</v>
      </c>
      <c r="Q102" s="9">
        <f t="shared" si="24"/>
        <v>12.277777777777779</v>
      </c>
      <c r="R102" s="9">
        <f t="shared" si="24"/>
        <v>13.11111111111111</v>
      </c>
      <c r="S102" s="9">
        <f t="shared" si="24"/>
        <v>15.944444444444445</v>
      </c>
      <c r="T102" s="9">
        <f t="shared" si="24"/>
        <v>12.055555555555555</v>
      </c>
      <c r="U102" s="9">
        <f t="shared" si="24"/>
        <v>14.166666666666666</v>
      </c>
      <c r="V102" s="9">
        <f t="shared" si="24"/>
        <v>15.333333333333334</v>
      </c>
      <c r="W102" s="9">
        <f t="shared" si="24"/>
        <v>13.277777777777779</v>
      </c>
      <c r="X102" s="9">
        <f>AVERAGE(X99:X101)</f>
        <v>14.677777777777777</v>
      </c>
      <c r="Y102" s="9">
        <f>AVERAGE(Y79:Y96)</f>
        <v>12.61111111111111</v>
      </c>
      <c r="Z102" s="9">
        <f>AVERAGE(Z79:Z96)</f>
        <v>13.944444444444445</v>
      </c>
      <c r="AA102" s="9">
        <f>AVERAGE(AA79:AA96)</f>
        <v>13.944444444444445</v>
      </c>
      <c r="AB102" s="9">
        <f>AVERAGE(AB79:AB96)</f>
        <v>14.777777777777779</v>
      </c>
      <c r="AC102" s="9">
        <f>AVERAGE(AC79:AC96)</f>
        <v>364.77777777777777</v>
      </c>
    </row>
    <row r="104" spans="2:29" ht="12">
      <c r="B104" s="5" t="s">
        <v>26</v>
      </c>
      <c r="C104">
        <f aca="true" t="shared" si="25" ref="C104:AC104">COUNT(C79:C84)</f>
        <v>6</v>
      </c>
      <c r="D104">
        <f t="shared" si="25"/>
        <v>6</v>
      </c>
      <c r="E104">
        <f t="shared" si="25"/>
        <v>6</v>
      </c>
      <c r="F104">
        <f t="shared" si="25"/>
        <v>6</v>
      </c>
      <c r="G104">
        <f t="shared" si="25"/>
        <v>6</v>
      </c>
      <c r="H104">
        <f t="shared" si="25"/>
        <v>6</v>
      </c>
      <c r="I104">
        <f t="shared" si="25"/>
        <v>6</v>
      </c>
      <c r="J104">
        <f t="shared" si="25"/>
        <v>6</v>
      </c>
      <c r="K104">
        <f t="shared" si="25"/>
        <v>6</v>
      </c>
      <c r="L104">
        <f t="shared" si="25"/>
        <v>6</v>
      </c>
      <c r="M104">
        <f t="shared" si="25"/>
        <v>6</v>
      </c>
      <c r="N104">
        <f t="shared" si="25"/>
        <v>6</v>
      </c>
      <c r="O104">
        <f t="shared" si="25"/>
        <v>6</v>
      </c>
      <c r="P104">
        <f t="shared" si="25"/>
        <v>6</v>
      </c>
      <c r="Q104">
        <f t="shared" si="25"/>
        <v>6</v>
      </c>
      <c r="R104">
        <f t="shared" si="25"/>
        <v>6</v>
      </c>
      <c r="S104">
        <f t="shared" si="25"/>
        <v>6</v>
      </c>
      <c r="T104">
        <f t="shared" si="25"/>
        <v>6</v>
      </c>
      <c r="U104">
        <f t="shared" si="25"/>
        <v>6</v>
      </c>
      <c r="V104">
        <f t="shared" si="25"/>
        <v>6</v>
      </c>
      <c r="W104">
        <f t="shared" si="25"/>
        <v>6</v>
      </c>
      <c r="X104">
        <f t="shared" si="25"/>
        <v>6</v>
      </c>
      <c r="Y104">
        <f t="shared" si="25"/>
        <v>6</v>
      </c>
      <c r="Z104">
        <f t="shared" si="25"/>
        <v>6</v>
      </c>
      <c r="AA104">
        <f t="shared" si="25"/>
        <v>6</v>
      </c>
      <c r="AB104">
        <f t="shared" si="25"/>
        <v>6</v>
      </c>
      <c r="AC104">
        <f t="shared" si="25"/>
        <v>6</v>
      </c>
    </row>
    <row r="105" spans="2:29" ht="12">
      <c r="B105" s="5" t="s">
        <v>27</v>
      </c>
      <c r="C105">
        <f aca="true" t="shared" si="26" ref="C105:AC105">COUNT(C85:C90)</f>
        <v>6</v>
      </c>
      <c r="D105">
        <f t="shared" si="26"/>
        <v>6</v>
      </c>
      <c r="E105">
        <f t="shared" si="26"/>
        <v>6</v>
      </c>
      <c r="F105">
        <f t="shared" si="26"/>
        <v>6</v>
      </c>
      <c r="G105">
        <f t="shared" si="26"/>
        <v>6</v>
      </c>
      <c r="H105">
        <f t="shared" si="26"/>
        <v>6</v>
      </c>
      <c r="I105">
        <f t="shared" si="26"/>
        <v>6</v>
      </c>
      <c r="J105">
        <f t="shared" si="26"/>
        <v>6</v>
      </c>
      <c r="K105">
        <f t="shared" si="26"/>
        <v>6</v>
      </c>
      <c r="L105">
        <f t="shared" si="26"/>
        <v>6</v>
      </c>
      <c r="M105">
        <f t="shared" si="26"/>
        <v>6</v>
      </c>
      <c r="N105">
        <f t="shared" si="26"/>
        <v>6</v>
      </c>
      <c r="O105">
        <f t="shared" si="26"/>
        <v>6</v>
      </c>
      <c r="P105">
        <f t="shared" si="26"/>
        <v>6</v>
      </c>
      <c r="Q105">
        <f t="shared" si="26"/>
        <v>6</v>
      </c>
      <c r="R105">
        <f t="shared" si="26"/>
        <v>6</v>
      </c>
      <c r="S105">
        <f t="shared" si="26"/>
        <v>6</v>
      </c>
      <c r="T105">
        <f t="shared" si="26"/>
        <v>6</v>
      </c>
      <c r="U105">
        <f t="shared" si="26"/>
        <v>6</v>
      </c>
      <c r="V105">
        <f t="shared" si="26"/>
        <v>6</v>
      </c>
      <c r="W105">
        <f t="shared" si="26"/>
        <v>6</v>
      </c>
      <c r="X105">
        <f t="shared" si="26"/>
        <v>6</v>
      </c>
      <c r="Y105">
        <f t="shared" si="26"/>
        <v>6</v>
      </c>
      <c r="Z105">
        <f t="shared" si="26"/>
        <v>6</v>
      </c>
      <c r="AA105">
        <f t="shared" si="26"/>
        <v>6</v>
      </c>
      <c r="AB105">
        <f t="shared" si="26"/>
        <v>6</v>
      </c>
      <c r="AC105">
        <f t="shared" si="26"/>
        <v>6</v>
      </c>
    </row>
    <row r="106" spans="2:29" ht="12">
      <c r="B106" s="5" t="s">
        <v>28</v>
      </c>
      <c r="C106">
        <f aca="true" t="shared" si="27" ref="C106:AC106">COUNT(C91:C96)</f>
        <v>6</v>
      </c>
      <c r="D106">
        <f t="shared" si="27"/>
        <v>6</v>
      </c>
      <c r="E106">
        <f t="shared" si="27"/>
        <v>6</v>
      </c>
      <c r="F106">
        <f t="shared" si="27"/>
        <v>6</v>
      </c>
      <c r="G106">
        <f t="shared" si="27"/>
        <v>6</v>
      </c>
      <c r="H106">
        <f t="shared" si="27"/>
        <v>6</v>
      </c>
      <c r="I106">
        <f t="shared" si="27"/>
        <v>6</v>
      </c>
      <c r="J106">
        <f t="shared" si="27"/>
        <v>6</v>
      </c>
      <c r="K106">
        <f t="shared" si="27"/>
        <v>6</v>
      </c>
      <c r="L106">
        <f t="shared" si="27"/>
        <v>6</v>
      </c>
      <c r="M106">
        <f t="shared" si="27"/>
        <v>6</v>
      </c>
      <c r="N106">
        <f t="shared" si="27"/>
        <v>6</v>
      </c>
      <c r="O106">
        <f t="shared" si="27"/>
        <v>6</v>
      </c>
      <c r="P106">
        <f t="shared" si="27"/>
        <v>6</v>
      </c>
      <c r="Q106">
        <f t="shared" si="27"/>
        <v>6</v>
      </c>
      <c r="R106">
        <f t="shared" si="27"/>
        <v>6</v>
      </c>
      <c r="S106">
        <f t="shared" si="27"/>
        <v>6</v>
      </c>
      <c r="T106">
        <f t="shared" si="27"/>
        <v>6</v>
      </c>
      <c r="U106">
        <f t="shared" si="27"/>
        <v>6</v>
      </c>
      <c r="V106">
        <f t="shared" si="27"/>
        <v>6</v>
      </c>
      <c r="W106">
        <f t="shared" si="27"/>
        <v>6</v>
      </c>
      <c r="X106">
        <f t="shared" si="27"/>
        <v>6</v>
      </c>
      <c r="Y106">
        <f t="shared" si="27"/>
        <v>6</v>
      </c>
      <c r="Z106">
        <f t="shared" si="27"/>
        <v>6</v>
      </c>
      <c r="AA106">
        <f t="shared" si="27"/>
        <v>6</v>
      </c>
      <c r="AB106">
        <f t="shared" si="27"/>
        <v>6</v>
      </c>
      <c r="AC106">
        <f t="shared" si="27"/>
        <v>6</v>
      </c>
    </row>
    <row r="107" spans="2:29" ht="12">
      <c r="B107" s="5" t="s">
        <v>29</v>
      </c>
      <c r="C107">
        <f aca="true" t="shared" si="28" ref="C107:AC107">COUNT(C79:C96)</f>
        <v>18</v>
      </c>
      <c r="D107">
        <f t="shared" si="28"/>
        <v>18</v>
      </c>
      <c r="E107">
        <f t="shared" si="28"/>
        <v>18</v>
      </c>
      <c r="F107">
        <f t="shared" si="28"/>
        <v>18</v>
      </c>
      <c r="G107">
        <f t="shared" si="28"/>
        <v>18</v>
      </c>
      <c r="H107">
        <f t="shared" si="28"/>
        <v>18</v>
      </c>
      <c r="I107">
        <f t="shared" si="28"/>
        <v>18</v>
      </c>
      <c r="J107">
        <f t="shared" si="28"/>
        <v>18</v>
      </c>
      <c r="K107">
        <f t="shared" si="28"/>
        <v>18</v>
      </c>
      <c r="L107">
        <f t="shared" si="28"/>
        <v>18</v>
      </c>
      <c r="M107">
        <f t="shared" si="28"/>
        <v>18</v>
      </c>
      <c r="N107">
        <f t="shared" si="28"/>
        <v>18</v>
      </c>
      <c r="O107">
        <f t="shared" si="28"/>
        <v>18</v>
      </c>
      <c r="P107">
        <f t="shared" si="28"/>
        <v>18</v>
      </c>
      <c r="Q107">
        <f t="shared" si="28"/>
        <v>18</v>
      </c>
      <c r="R107">
        <f t="shared" si="28"/>
        <v>18</v>
      </c>
      <c r="S107">
        <f t="shared" si="28"/>
        <v>18</v>
      </c>
      <c r="T107">
        <f t="shared" si="28"/>
        <v>18</v>
      </c>
      <c r="U107">
        <f t="shared" si="28"/>
        <v>18</v>
      </c>
      <c r="V107">
        <f t="shared" si="28"/>
        <v>18</v>
      </c>
      <c r="W107">
        <f t="shared" si="28"/>
        <v>18</v>
      </c>
      <c r="X107">
        <f t="shared" si="28"/>
        <v>18</v>
      </c>
      <c r="Y107">
        <f t="shared" si="28"/>
        <v>18</v>
      </c>
      <c r="Z107">
        <f t="shared" si="28"/>
        <v>18</v>
      </c>
      <c r="AA107">
        <f t="shared" si="28"/>
        <v>18</v>
      </c>
      <c r="AB107">
        <f t="shared" si="28"/>
        <v>18</v>
      </c>
      <c r="AC107">
        <f t="shared" si="28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V34">
      <selection activeCell="AG64" sqref="AG64"/>
    </sheetView>
  </sheetViews>
  <sheetFormatPr defaultColWidth="9.140625" defaultRowHeight="12"/>
  <cols>
    <col min="2" max="2" width="9.140625" style="5" customWidth="1"/>
    <col min="8" max="9" width="9.28125" style="0" bestFit="1" customWidth="1"/>
    <col min="14" max="15" width="9.28125" style="0" bestFit="1" customWidth="1"/>
    <col min="18" max="20" width="9.421875" style="0" bestFit="1" customWidth="1"/>
    <col min="25" max="28" width="9.28125" style="0" bestFit="1" customWidth="1"/>
    <col min="30" max="30" width="9.140625" style="8" customWidth="1"/>
    <col min="38" max="38" width="13.140625" style="0" bestFit="1" customWidth="1"/>
  </cols>
  <sheetData>
    <row r="1" ht="12">
      <c r="A1" t="s">
        <v>59</v>
      </c>
    </row>
    <row r="3" ht="12">
      <c r="A3" t="s">
        <v>71</v>
      </c>
    </row>
    <row r="4" ht="12">
      <c r="A4" t="s">
        <v>53</v>
      </c>
    </row>
    <row r="6" ht="12">
      <c r="C6" s="1" t="s">
        <v>62</v>
      </c>
    </row>
    <row r="7" spans="1:28" ht="12">
      <c r="A7" s="1"/>
      <c r="B7" s="18" t="s">
        <v>72</v>
      </c>
      <c r="C7" s="17">
        <f>C8+(26*8)</f>
        <v>209</v>
      </c>
      <c r="D7" s="17">
        <f aca="true" t="shared" si="0" ref="D7:AB7">D8+(26*8)</f>
        <v>210</v>
      </c>
      <c r="E7" s="17">
        <f t="shared" si="0"/>
        <v>211</v>
      </c>
      <c r="F7" s="17">
        <f t="shared" si="0"/>
        <v>212</v>
      </c>
      <c r="G7" s="17">
        <f t="shared" si="0"/>
        <v>213</v>
      </c>
      <c r="H7" s="17">
        <f t="shared" si="0"/>
        <v>214</v>
      </c>
      <c r="I7" s="17">
        <f t="shared" si="0"/>
        <v>215</v>
      </c>
      <c r="J7" s="17">
        <f t="shared" si="0"/>
        <v>216</v>
      </c>
      <c r="K7" s="17">
        <f t="shared" si="0"/>
        <v>217</v>
      </c>
      <c r="L7" s="17">
        <f t="shared" si="0"/>
        <v>218</v>
      </c>
      <c r="M7" s="17">
        <f t="shared" si="0"/>
        <v>219</v>
      </c>
      <c r="N7" s="17">
        <f t="shared" si="0"/>
        <v>220</v>
      </c>
      <c r="O7" s="17">
        <f t="shared" si="0"/>
        <v>221</v>
      </c>
      <c r="P7" s="17">
        <f t="shared" si="0"/>
        <v>222</v>
      </c>
      <c r="Q7" s="17">
        <f t="shared" si="0"/>
        <v>223</v>
      </c>
      <c r="R7" s="17">
        <f t="shared" si="0"/>
        <v>224</v>
      </c>
      <c r="S7" s="17">
        <f t="shared" si="0"/>
        <v>225</v>
      </c>
      <c r="T7" s="17">
        <f t="shared" si="0"/>
        <v>226</v>
      </c>
      <c r="U7" s="17">
        <f t="shared" si="0"/>
        <v>227</v>
      </c>
      <c r="V7" s="17">
        <f t="shared" si="0"/>
        <v>228</v>
      </c>
      <c r="W7" s="17">
        <f t="shared" si="0"/>
        <v>229</v>
      </c>
      <c r="X7" s="17">
        <f t="shared" si="0"/>
        <v>230</v>
      </c>
      <c r="Y7" s="17">
        <f t="shared" si="0"/>
        <v>231</v>
      </c>
      <c r="Z7" s="17">
        <f t="shared" si="0"/>
        <v>232</v>
      </c>
      <c r="AA7" s="17">
        <f t="shared" si="0"/>
        <v>233</v>
      </c>
      <c r="AB7" s="17">
        <f t="shared" si="0"/>
        <v>234</v>
      </c>
    </row>
    <row r="8" spans="2:30" s="6" customFormat="1" ht="12">
      <c r="B8" s="5" t="s">
        <v>73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0</v>
      </c>
    </row>
    <row r="10" spans="3:28" ht="12">
      <c r="C10" s="6" t="s">
        <v>1</v>
      </c>
      <c r="D10" s="6" t="s">
        <v>1</v>
      </c>
      <c r="E10" s="6" t="s">
        <v>1</v>
      </c>
      <c r="F10" s="6" t="s">
        <v>1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6" t="s">
        <v>1</v>
      </c>
      <c r="O10" s="6" t="s">
        <v>1</v>
      </c>
      <c r="P10" s="6" t="s">
        <v>1</v>
      </c>
      <c r="Q10" s="6" t="s">
        <v>1</v>
      </c>
      <c r="R10" s="6" t="s">
        <v>1</v>
      </c>
      <c r="S10" s="6" t="s">
        <v>1</v>
      </c>
      <c r="T10" s="6" t="s">
        <v>1</v>
      </c>
      <c r="U10" s="6" t="s">
        <v>1</v>
      </c>
      <c r="V10" s="6" t="s">
        <v>1</v>
      </c>
      <c r="W10" s="6" t="s">
        <v>1</v>
      </c>
      <c r="X10" s="6" t="s">
        <v>1</v>
      </c>
      <c r="Y10" s="6" t="s">
        <v>1</v>
      </c>
      <c r="Z10" s="6" t="s">
        <v>1</v>
      </c>
      <c r="AA10" s="6" t="s">
        <v>1</v>
      </c>
      <c r="AB10" s="6" t="s">
        <v>1</v>
      </c>
    </row>
    <row r="11" spans="2:29" s="2" customFormat="1" ht="12">
      <c r="B11" s="4" t="s">
        <v>2</v>
      </c>
      <c r="C11" s="3">
        <v>38635</v>
      </c>
      <c r="D11" s="3">
        <v>38649</v>
      </c>
      <c r="E11" s="3">
        <v>38663</v>
      </c>
      <c r="F11" s="3">
        <v>38677</v>
      </c>
      <c r="G11" s="3">
        <v>38691</v>
      </c>
      <c r="H11" s="3">
        <v>38705</v>
      </c>
      <c r="I11" s="3">
        <v>38719</v>
      </c>
      <c r="J11" s="3">
        <v>38734</v>
      </c>
      <c r="K11" s="3">
        <v>38747</v>
      </c>
      <c r="L11" s="3">
        <v>38762</v>
      </c>
      <c r="M11" s="3">
        <v>38775</v>
      </c>
      <c r="N11" s="3">
        <v>38789</v>
      </c>
      <c r="O11" s="3">
        <v>38803</v>
      </c>
      <c r="P11" s="3">
        <v>38817</v>
      </c>
      <c r="Q11" s="3">
        <v>38831</v>
      </c>
      <c r="R11" s="3">
        <v>38845</v>
      </c>
      <c r="S11" s="3">
        <v>38860</v>
      </c>
      <c r="T11" s="3">
        <v>38873</v>
      </c>
      <c r="U11" s="3">
        <v>38887</v>
      </c>
      <c r="V11" s="3">
        <v>38902</v>
      </c>
      <c r="W11" s="3">
        <v>38915</v>
      </c>
      <c r="X11" s="3">
        <v>38930</v>
      </c>
      <c r="Y11" s="3">
        <v>38943</v>
      </c>
      <c r="Z11" s="3">
        <v>38957</v>
      </c>
      <c r="AA11" s="3">
        <v>38971</v>
      </c>
      <c r="AB11" s="3">
        <v>38985</v>
      </c>
      <c r="AC11" s="11"/>
    </row>
    <row r="12" spans="2:28" ht="12">
      <c r="B12" s="5" t="s">
        <v>3</v>
      </c>
      <c r="C12" s="7">
        <f>0.01*(('[1]10-Oct-05'!$K13/(0.25*(9-'[1]10-Oct-05'!$F13)))+('[1]10-Oct-05'!$N13/(0.25*(9-'[1]10-Oct-05'!$G13))))/'[1]10-Oct-05'!$A13</f>
        <v>0.01629904761904762</v>
      </c>
      <c r="D12" s="7">
        <f>0.01*(('[2]24-Oct-05'!$K13/(0.25*(9-'[2]24-Oct-05'!$F13)))+('[2]24-Oct-05'!$N13/(0.25*(9-'[2]24-Oct-05'!$G13))))/'[2]24-Oct-05'!$A13</f>
        <v>0.01746340740740741</v>
      </c>
      <c r="E12" s="7">
        <f>0.01*(('[3]7-Nov-05'!$K13/(0.25*(9-'[3]7-Nov-05'!$F13)))+('[3]7-Nov-05'!$N13/(0.25*(9-'[3]7-Nov-05'!$G13))))/'[3]7-Nov-05'!$A13</f>
        <v>0.01237037037037037</v>
      </c>
      <c r="F12" s="7">
        <f>0.01*(('[4]21-Nov-05'!$K13/(0.25*(9-'[4]21-Nov-05'!$F13)))+('[4]21-Nov-05'!$N13/(0.25*(9-'[4]21-Nov-05'!$G13))))/'[4]21-Nov-05'!$A13</f>
        <v>0.016966666666666668</v>
      </c>
      <c r="G12" s="7">
        <f>0.01*(('[5]5-Dec-05'!$K13/(0.25*(9-'[5]5-Dec-05'!$F13)))+('[5]5-Dec-05'!$N13/(0.25*(9-'[5]5-Dec-05'!$G13))))/'[5]5-Dec-05'!$A13</f>
        <v>0.006825396825396826</v>
      </c>
      <c r="H12" s="7">
        <f>0.01*(('[6]19-Dec-05'!$K13/(0.25*(9-'[6]19-Dec-05'!$F13)))+('[6]19-Dec-05'!$N13/(0.25*(9-'[6]19-Dec-05'!$G13))))/'[6]19-Dec-05'!$A13</f>
        <v>0.00548148148148148</v>
      </c>
      <c r="I12" s="7">
        <f>0.01*(('[7]2-Jan-06'!$K13/(0.25*(9-'[7]2-Jan-06'!$F13)))+('[7]2-Jan-06'!$N13/(0.25*(9-'[7]2-Jan-06'!$G13))))/'[7]2-Jan-06'!$A13</f>
        <v>0.005936507936507936</v>
      </c>
      <c r="J12" s="7">
        <f>0.01*(('[8]17-Jan-06'!$K13/(0.25*(9-'[8]17-Jan-06'!$F13)))+('[8]17-Jan-06'!$N13/(0.25*(9-'[8]17-Jan-06'!$G13))))/'[8]17-Jan-06'!$A13</f>
        <v>0.008158730158730159</v>
      </c>
      <c r="K12" s="7">
        <f>0.01*(('[9]30-Jan-06'!$K13/(0.25*(9-'[9]30-Jan-06'!$F13)))+('[9]30-Jan-06'!$N13/(0.25*(9-'[9]30-Jan-06'!$G13))))/'[9]30-Jan-06'!$A13</f>
        <v>0.020158730158730157</v>
      </c>
      <c r="L12" s="7">
        <f>0.01*(('[10]14-Feb-06'!$K13/(0.25*(9-'[10]14-Feb-06'!$F13)))+('[10]14-Feb-06'!$N13/(0.25*(9-'[10]14-Feb-06'!$G13))))/'[10]14-Feb-06'!$A13</f>
        <v>0.011863247863247864</v>
      </c>
      <c r="M12" s="7">
        <f>0.01*(('[11]27-Feb-06'!$K13/(0.25*(9-'[11]27-Feb-06'!$F13)))+('[11]27-Feb-06'!$N13/(0.25*(9-'[11]27-Feb-06'!$G13))))/'[11]27-Feb-06'!$A13</f>
        <v>0.018560341880341884</v>
      </c>
      <c r="N12" s="7">
        <f>0.01*(('[12]13-Mar-06'!$K13/(0.25*(9-'[12]13-Mar-06'!$F13)))+('[12]13-Mar-06'!$N13/(0.25*(9-'[12]13-Mar-06'!$G13))))/'[12]13-Mar-06'!$A13</f>
        <v>0.010908888888888888</v>
      </c>
      <c r="O12" s="7">
        <f>0.01*(('[13]27-Mar-06'!$K13/(0.25*(9-'[13]27-Mar-06'!$F13)))+('[13]27-Mar-06'!$N13/(0.25*(9-'[13]27-Mar-06'!$G13))))/'[13]27-Mar-06'!$A13</f>
        <v>0.017982905982905986</v>
      </c>
      <c r="P12" s="7">
        <f>0.01*(('[14]10-Apr-06'!$K13/(0.25*(9-'[14]10-Apr-06'!$F13)))+('[14]10-Apr-06'!$N13/(0.25*(9-'[14]10-Apr-06'!$G13))))/'[14]10-Apr-06'!$A13</f>
        <v>0.0327936507936508</v>
      </c>
      <c r="Q12" s="7">
        <f>0.01*(('[15]24-Apr-06'!$K13/(0.25*(9-'[15]24-Apr-06'!$F13)))+('[15]24-Apr-06'!$N13/(0.25*(9-'[15]24-Apr-06'!$G13))))/'[15]24-Apr-06'!$A13</f>
        <v>0.011247863247863248</v>
      </c>
      <c r="R12" s="7">
        <f>0.01*(('[16]8-May-06'!$K13/(0.25*(9-'[16]8-May-06'!$F13)))+('[16]8-May-06'!$N13/(0.25*(9-'[16]8-May-06'!$G13))))/'[16]8-May-06'!$A13</f>
        <v>0.024740740740740744</v>
      </c>
      <c r="S12" s="7">
        <f>0.01*(('[17]23-May-06'!$K13/(0.25*(9-'[17]23-May-06'!$F13)))+('[17]23-May-06'!$N13/(0.25*(9-'[17]23-May-06'!$G13))))/'[17]23-May-06'!$A13</f>
        <v>0.023674074074074077</v>
      </c>
      <c r="T12" s="7">
        <f>0.01*(('[18]5-Jun-06'!$K13/(0.25*(9-'[18]5-Jun-06'!$F13)))+('[18]5-Jun-06'!$N13/(0.25*(9-'[18]5-Jun-06'!$G13))))/'[18]5-Jun-06'!$A13</f>
        <v>0.019863247863247866</v>
      </c>
      <c r="U12" s="7">
        <f>0.01*(('[19]19-Jun-06'!$K13/(0.25*(9-'[19]19-Jun-06'!$F13)))+('[19]19-Jun-06'!$N13/(0.25*(9-'[19]19-Jun-06'!$G13))))/'[19]19-Jun-06'!$A13</f>
        <v>0.011002857142857144</v>
      </c>
      <c r="V12" s="7">
        <f>0.01*(('[20]4-Jul-06'!$K13/(0.25*(9-'[20]4-Jul-06'!$F13)))+('[20]4-Jul-06'!$N13/(0.25*(9-'[20]4-Jul-06'!$G13))))/'[20]4-Jul-06'!$A13</f>
        <v>0.013492063492063491</v>
      </c>
      <c r="W12" s="7">
        <f>0.01*(('[21]17-Jul-06'!$K13/(0.25*(9-'[21]17-Jul-06'!$F13)))+('[21]17-Jul-06'!$N13/(0.25*(9-'[21]17-Jul-06'!$G13))))/'[21]17-Jul-06'!$A13</f>
        <v>0.015040000000000001</v>
      </c>
      <c r="X12" s="7">
        <f>0.01*(('[22]1-Aug-06'!$K13/(0.25*(9-'[22]1-Aug-06'!$F13)))+('[22]1-Aug-06'!$N13/(0.25*(9-'[22]1-Aug-06'!$G13))))/'[22]1-Aug-06'!$A13</f>
        <v>0.005059259259259259</v>
      </c>
      <c r="Y12" s="7">
        <f>0.01*(('[23]14-Aug-06'!$K13/(0.25*(9-'[23]14-Aug-06'!$F13)))+('[23]14-Aug-06'!$N13/(0.25*(9-'[23]14-Aug-06'!$G13))))/'[23]14-Aug-06'!$A13</f>
        <v>0.016004444444444443</v>
      </c>
      <c r="Z12" s="7">
        <f>0.01*(('[24]28-Aug-06'!$K13/(0.25*(9-'[24]28-Aug-06'!$F13)))+('[24]28-Aug-06'!$N13/(0.25*(9-'[24]28-Aug-06'!$G13))))/'[24]28-Aug-06'!$A13</f>
        <v>0.010725925925925925</v>
      </c>
      <c r="AA12" s="7">
        <f>0.01*(('[25]11-Sep-06'!$K13/(0.25*(9-'[25]11-Sep-06'!$F13)))+('[25]11-Sep-06'!$N13/(0.25*(9-'[25]11-Sep-06'!$G13))))/'[25]11-Sep-06'!$A13</f>
        <v>0.012031746031746032</v>
      </c>
      <c r="AB12" s="7">
        <f>0.01*(('[26]25-Sep-06'!$K13/(0.25*(9-'[26]25-Sep-06'!$F13)))+('[26]25-Sep-06'!$N13/(0.25*(9-'[26]25-Sep-06'!$G13))))/'[26]25-Sep-06'!$A13</f>
        <v>0.011077333333333333</v>
      </c>
    </row>
    <row r="13" spans="2:28" ht="12">
      <c r="B13" s="5" t="s">
        <v>4</v>
      </c>
      <c r="C13" s="7">
        <f>0.01*(('[1]10-Oct-05'!$K14/(0.25*(9-'[1]10-Oct-05'!$F14)))+('[1]10-Oct-05'!$N14/(0.25*(9-'[1]10-Oct-05'!$G14))))/'[1]10-Oct-05'!$A14</f>
        <v>0.02012888888888889</v>
      </c>
      <c r="D13" s="7">
        <f>0.01*(('[2]24-Oct-05'!$K14/(0.25*(9-'[2]24-Oct-05'!$F14)))+('[2]24-Oct-05'!$N14/(0.25*(9-'[2]24-Oct-05'!$G14))))/'[2]24-Oct-05'!$A14</f>
        <v>0.018459259259259255</v>
      </c>
      <c r="E13" s="7">
        <f>0.01*(('[3]7-Nov-05'!$K14/(0.25*(9-'[3]7-Nov-05'!$F14)))+('[3]7-Nov-05'!$N14/(0.25*(9-'[3]7-Nov-05'!$G14))))/'[3]7-Nov-05'!$A14</f>
        <v>0.01794074074074074</v>
      </c>
      <c r="F13" s="7">
        <f>0.01*(('[4]21-Nov-05'!$K14/(0.25*(9-'[4]21-Nov-05'!$F14)))+('[4]21-Nov-05'!$N14/(0.25*(9-'[4]21-Nov-05'!$G14))))/'[4]21-Nov-05'!$A14</f>
        <v>0.017384722222222225</v>
      </c>
      <c r="G13" s="7">
        <f>0.01*(('[5]5-Dec-05'!$K14/(0.25*(9-'[5]5-Dec-05'!$F14)))+('[5]5-Dec-05'!$N14/(0.25*(9-'[5]5-Dec-05'!$G14))))/'[5]5-Dec-05'!$A14</f>
        <v>0.01258119658119658</v>
      </c>
      <c r="H13" s="7">
        <f>0.01*(('[6]19-Dec-05'!$K14/(0.25*(9-'[6]19-Dec-05'!$F14)))+('[6]19-Dec-05'!$N14/(0.25*(9-'[6]19-Dec-05'!$G14))))/'[6]19-Dec-05'!$A14</f>
        <v>0.013303703703703705</v>
      </c>
      <c r="I13" s="7">
        <f>0.01*(('[7]2-Jan-06'!$K14/(0.25*(9-'[7]2-Jan-06'!$F14)))+('[7]2-Jan-06'!$N14/(0.25*(9-'[7]2-Jan-06'!$G14))))/'[7]2-Jan-06'!$A14</f>
        <v>0.01466666666666667</v>
      </c>
      <c r="J13" s="7">
        <f>0.01*(('[8]17-Jan-06'!$K14/(0.25*(9-'[8]17-Jan-06'!$F14)))+('[8]17-Jan-06'!$N14/(0.25*(9-'[8]17-Jan-06'!$G14))))/'[8]17-Jan-06'!$A14</f>
        <v>0.011333333333333334</v>
      </c>
      <c r="K13" s="7">
        <f>0.01*(('[9]30-Jan-06'!$K14/(0.25*(9-'[9]30-Jan-06'!$F14)))+('[9]30-Jan-06'!$N14/(0.25*(9-'[9]30-Jan-06'!$G14))))/'[9]30-Jan-06'!$A14</f>
        <v>0.03438095238095238</v>
      </c>
      <c r="L13" s="7">
        <f>0.01*(('[10]14-Feb-06'!$K14/(0.25*(9-'[10]14-Feb-06'!$F14)))+('[10]14-Feb-06'!$N14/(0.25*(9-'[10]14-Feb-06'!$G14))))/'[10]14-Feb-06'!$A14</f>
        <v>0.014240000000000001</v>
      </c>
      <c r="M13" s="7">
        <f>0.01*(('[11]27-Feb-06'!$K14/(0.25*(9-'[11]27-Feb-06'!$F14)))+('[11]27-Feb-06'!$N14/(0.25*(9-'[11]27-Feb-06'!$G14))))/'[11]27-Feb-06'!$A14</f>
        <v>0.012723418803418802</v>
      </c>
      <c r="N13" s="7">
        <f>0.01*(('[12]13-Mar-06'!$K14/(0.25*(9-'[12]13-Mar-06'!$F14)))+('[12]13-Mar-06'!$N14/(0.25*(9-'[12]13-Mar-06'!$G14))))/'[12]13-Mar-06'!$A14</f>
        <v>0.010277777777777776</v>
      </c>
      <c r="O13" s="7">
        <f>0.01*(('[13]27-Mar-06'!$K14/(0.25*(9-'[13]27-Mar-06'!$F14)))+('[13]27-Mar-06'!$N14/(0.25*(9-'[13]27-Mar-06'!$G14))))/'[13]27-Mar-06'!$A14</f>
        <v>0.020136752136752138</v>
      </c>
      <c r="P13" s="7">
        <f>0.01*(('[14]10-Apr-06'!$K14/(0.25*(9-'[14]10-Apr-06'!$F14)))+('[14]10-Apr-06'!$N14/(0.25*(9-'[14]10-Apr-06'!$G14))))/'[14]10-Apr-06'!$A14</f>
        <v>0.038905396825396836</v>
      </c>
      <c r="Q13" s="7">
        <f>0.01*(('[15]24-Apr-06'!$K14/(0.25*(9-'[15]24-Apr-06'!$F14)))+('[15]24-Apr-06'!$N14/(0.25*(9-'[15]24-Apr-06'!$G14))))/'[15]24-Apr-06'!$A14</f>
        <v>0.01358222222222222</v>
      </c>
      <c r="R13" s="7">
        <f>0.01*(('[16]8-May-06'!$K14/(0.25*(9-'[16]8-May-06'!$F14)))+('[16]8-May-06'!$N14/(0.25*(9-'[16]8-May-06'!$G14))))/'[16]8-May-06'!$A14</f>
        <v>0.020375703703703705</v>
      </c>
      <c r="S13" s="7">
        <f>0.01*(('[17]23-May-06'!$K14/(0.25*(9-'[17]23-May-06'!$F14)))+('[17]23-May-06'!$N14/(0.25*(9-'[17]23-May-06'!$G14))))/'[17]23-May-06'!$A14</f>
        <v>0.013666666666666667</v>
      </c>
      <c r="T13" s="7">
        <f>0.01*(('[18]5-Jun-06'!$K14/(0.25*(9-'[18]5-Jun-06'!$F14)))+('[18]5-Jun-06'!$N14/(0.25*(9-'[18]5-Jun-06'!$G14))))/'[18]5-Jun-06'!$A14</f>
        <v>0.015214017094017094</v>
      </c>
      <c r="U13" s="7">
        <f>0.01*(('[19]19-Jun-06'!$K14/(0.25*(9-'[19]19-Jun-06'!$F14)))+('[19]19-Jun-06'!$N14/(0.25*(9-'[19]19-Jun-06'!$G14))))/'[19]19-Jun-06'!$A14</f>
        <v>0.016603174603174606</v>
      </c>
      <c r="V13" s="7">
        <f>0.01*(('[20]4-Jul-06'!$K14/(0.25*(9-'[20]4-Jul-06'!$F14)))+('[20]4-Jul-06'!$N14/(0.25*(9-'[20]4-Jul-06'!$G14))))/'[20]4-Jul-06'!$A14</f>
        <v>0.012349206349206348</v>
      </c>
      <c r="W13" s="7">
        <f>0.01*(('[21]17-Jul-06'!$K14/(0.25*(9-'[21]17-Jul-06'!$F14)))+('[21]17-Jul-06'!$N14/(0.25*(9-'[21]17-Jul-06'!$G14))))/'[21]17-Jul-06'!$A14</f>
        <v>0.013558222222222223</v>
      </c>
      <c r="X13" s="7">
        <f>0.01*(('[22]1-Aug-06'!$K14/(0.25*(9-'[22]1-Aug-06'!$F14)))+('[22]1-Aug-06'!$N14/(0.25*(9-'[22]1-Aug-06'!$G14))))/'[22]1-Aug-06'!$A14</f>
        <v>0.006577777777777779</v>
      </c>
      <c r="Y13" s="7">
        <f>0.01*(('[23]14-Aug-06'!$K14/(0.25*(9-'[23]14-Aug-06'!$F14)))+('[23]14-Aug-06'!$N14/(0.25*(9-'[23]14-Aug-06'!$G14))))/'[23]14-Aug-06'!$A14</f>
        <v>0.008954545454545455</v>
      </c>
      <c r="Z13" s="7">
        <f>0.01*(('[24]28-Aug-06'!$K14/(0.25*(9-'[24]28-Aug-06'!$F14)))+('[24]28-Aug-06'!$N14/(0.25*(9-'[24]28-Aug-06'!$G14))))/'[24]28-Aug-06'!$A14</f>
        <v>0.009878222222222224</v>
      </c>
      <c r="AA13" s="7">
        <f>0.01*(('[25]11-Sep-06'!$K14/(0.25*(9-'[25]11-Sep-06'!$F14)))+('[25]11-Sep-06'!$N14/(0.25*(9-'[25]11-Sep-06'!$G14))))/'[25]11-Sep-06'!$A14</f>
        <v>0.01092063492063492</v>
      </c>
      <c r="AB13" s="7">
        <f>0.01*(('[26]25-Sep-06'!$K14/(0.25*(9-'[26]25-Sep-06'!$F14)))+('[26]25-Sep-06'!$N14/(0.25*(9-'[26]25-Sep-06'!$G14))))/'[26]25-Sep-06'!$A14</f>
        <v>0.014658370370370372</v>
      </c>
    </row>
    <row r="14" spans="2:28" ht="12">
      <c r="B14" s="5" t="s">
        <v>5</v>
      </c>
      <c r="C14" s="7">
        <f>0.01*(('[1]10-Oct-05'!$K15/(0.25*(9-'[1]10-Oct-05'!$F15)))+('[1]10-Oct-05'!$N15/(0.25*(9-'[1]10-Oct-05'!$G15))))/'[1]10-Oct-05'!$A15</f>
        <v>0.044920634920634916</v>
      </c>
      <c r="D14" s="7">
        <f>0.01*(('[2]24-Oct-05'!$K15/(0.25*(9-'[2]24-Oct-05'!$F15)))+('[2]24-Oct-05'!$N15/(0.25*(9-'[2]24-Oct-05'!$G15))))/'[2]24-Oct-05'!$A15</f>
        <v>0.019970962962962965</v>
      </c>
      <c r="E14" s="7">
        <f>0.01*(('[3]7-Nov-05'!$K15/(0.25*(9-'[3]7-Nov-05'!$F15)))+('[3]7-Nov-05'!$N15/(0.25*(9-'[3]7-Nov-05'!$G15))))/'[3]7-Nov-05'!$A15</f>
        <v>0.0138</v>
      </c>
      <c r="F14" s="7">
        <f>0.01*(('[4]21-Nov-05'!$K15/(0.25*(9-'[4]21-Nov-05'!$F15)))+('[4]21-Nov-05'!$N15/(0.25*(9-'[4]21-Nov-05'!$G15))))/'[4]21-Nov-05'!$A15</f>
        <v>0.016496732026143792</v>
      </c>
      <c r="G14" s="7">
        <f>0.01*(('[5]5-Dec-05'!$K15/(0.25*(9-'[5]5-Dec-05'!$F15)))+('[5]5-Dec-05'!$N15/(0.25*(9-'[5]5-Dec-05'!$G15))))/'[5]5-Dec-05'!$A15</f>
        <v>0.010407407407407409</v>
      </c>
      <c r="H14" s="7">
        <f>0.01*(('[6]19-Dec-05'!$K15/(0.25*(9-'[6]19-Dec-05'!$F15)))+('[6]19-Dec-05'!$N15/(0.25*(9-'[6]19-Dec-05'!$G15))))/'[6]19-Dec-05'!$A15</f>
        <v>0.008444444444444445</v>
      </c>
      <c r="I14" s="7">
        <f>0.01*(('[7]2-Jan-06'!$K15/(0.25*(9-'[7]2-Jan-06'!$F15)))+('[7]2-Jan-06'!$N15/(0.25*(9-'[7]2-Jan-06'!$G15))))/'[7]2-Jan-06'!$A15</f>
        <v>0.014361388888888889</v>
      </c>
      <c r="J14" s="7">
        <f>0.01*(('[8]17-Jan-06'!$K15/(0.25*(9-'[8]17-Jan-06'!$F15)))+('[8]17-Jan-06'!$N15/(0.25*(9-'[8]17-Jan-06'!$G15))))/'[8]17-Jan-06'!$A15</f>
        <v>0.017989059829059826</v>
      </c>
      <c r="K14" s="7">
        <f>0.01*(('[9]30-Jan-06'!$K15/(0.25*(9-'[9]30-Jan-06'!$F15)))+('[9]30-Jan-06'!$N15/(0.25*(9-'[9]30-Jan-06'!$G15))))/'[9]30-Jan-06'!$A15</f>
        <v>0.03978380952380952</v>
      </c>
      <c r="L14" s="7">
        <f>0.01*(('[10]14-Feb-06'!$K15/(0.25*(9-'[10]14-Feb-06'!$F15)))+('[10]14-Feb-06'!$N15/(0.25*(9-'[10]14-Feb-06'!$G15))))/'[10]14-Feb-06'!$A15</f>
        <v>0.014317460317460317</v>
      </c>
      <c r="M14" s="7">
        <f>0.01*(('[11]27-Feb-06'!$K15/(0.25*(9-'[11]27-Feb-06'!$F15)))+('[11]27-Feb-06'!$N15/(0.25*(9-'[11]27-Feb-06'!$G15))))/'[11]27-Feb-06'!$A15</f>
        <v>0.01540740740740741</v>
      </c>
      <c r="N14" s="7">
        <f>0.01*(('[12]13-Mar-06'!$K15/(0.25*(9-'[12]13-Mar-06'!$F15)))+('[12]13-Mar-06'!$N15/(0.25*(9-'[12]13-Mar-06'!$G15))))/'[12]13-Mar-06'!$A15</f>
        <v>0.01011111111111111</v>
      </c>
      <c r="O14" s="7">
        <f>0.01*(('[13]27-Mar-06'!$K15/(0.25*(9-'[13]27-Mar-06'!$F15)))+('[13]27-Mar-06'!$N15/(0.25*(9-'[13]27-Mar-06'!$G15))))/'[13]27-Mar-06'!$A15</f>
        <v>0.024512820512820513</v>
      </c>
      <c r="P14" s="7">
        <f>0.01*(('[14]10-Apr-06'!$K15/(0.25*(9-'[14]10-Apr-06'!$F15)))+('[14]10-Apr-06'!$N15/(0.25*(9-'[14]10-Apr-06'!$G15))))/'[14]10-Apr-06'!$A15</f>
        <v>0.032730158730158734</v>
      </c>
      <c r="Q14" s="7">
        <f>0.01*(('[15]24-Apr-06'!$K15/(0.25*(9-'[15]24-Apr-06'!$F15)))+('[15]24-Apr-06'!$N15/(0.25*(9-'[15]24-Apr-06'!$G15))))/'[15]24-Apr-06'!$A15</f>
        <v>0.02749206349206349</v>
      </c>
      <c r="R14" s="7">
        <f>0.01*(('[16]8-May-06'!$K15/(0.25*(9-'[16]8-May-06'!$F15)))+('[16]8-May-06'!$N15/(0.25*(9-'[16]8-May-06'!$G15))))/'[16]8-May-06'!$A15</f>
        <v>0.025777777777777778</v>
      </c>
      <c r="S14" s="7">
        <f>0.01*(('[17]23-May-06'!$K15/(0.25*(9-'[17]23-May-06'!$F15)))+('[17]23-May-06'!$N15/(0.25*(9-'[17]23-May-06'!$G15))))/'[17]23-May-06'!$A15</f>
        <v>0.02</v>
      </c>
      <c r="T14" s="7">
        <f>0.01*(('[18]5-Jun-06'!$K15/(0.25*(9-'[18]5-Jun-06'!$F15)))+('[18]5-Jun-06'!$N15/(0.25*(9-'[18]5-Jun-06'!$G15))))/'[18]5-Jun-06'!$A15</f>
        <v>0.021572649572649573</v>
      </c>
      <c r="U14" s="7">
        <f>0.01*(('[19]19-Jun-06'!$K15/(0.25*(9-'[19]19-Jun-06'!$F15)))+('[19]19-Jun-06'!$N15/(0.25*(9-'[19]19-Jun-06'!$G15))))/'[19]19-Jun-06'!$A15</f>
        <v>0.01224325925925926</v>
      </c>
      <c r="V14" s="7">
        <f>0.01*(('[20]4-Jul-06'!$K15/(0.25*(9-'[20]4-Jul-06'!$F15)))+('[20]4-Jul-06'!$N15/(0.25*(9-'[20]4-Jul-06'!$G15))))/'[20]4-Jul-06'!$A15</f>
        <v>0.012376068376068377</v>
      </c>
      <c r="W14" s="7">
        <f>0.01*(('[21]17-Jul-06'!$K15/(0.25*(9-'[21]17-Jul-06'!$F15)))+('[21]17-Jul-06'!$N15/(0.25*(9-'[21]17-Jul-06'!$G15))))/'[21]17-Jul-06'!$A15</f>
        <v>0.014133333333333335</v>
      </c>
      <c r="X14" s="7">
        <f>0.01*(('[22]1-Aug-06'!$K15/(0.25*(9-'[22]1-Aug-06'!$F15)))+('[22]1-Aug-06'!$N15/(0.25*(9-'[22]1-Aug-06'!$G15))))/'[22]1-Aug-06'!$A15</f>
        <v>0.010192592592592592</v>
      </c>
      <c r="Y14" s="7">
        <f>0.01*(('[23]14-Aug-06'!$K15/(0.25*(9-'[23]14-Aug-06'!$F15)))+('[23]14-Aug-06'!$N15/(0.25*(9-'[23]14-Aug-06'!$G15))))/'[23]14-Aug-06'!$A15</f>
        <v>0.014181818181818184</v>
      </c>
      <c r="Z14" s="7">
        <f>0.01*(('[24]28-Aug-06'!$K15/(0.25*(9-'[24]28-Aug-06'!$F15)))+('[24]28-Aug-06'!$N15/(0.25*(9-'[24]28-Aug-06'!$G15))))/'[24]28-Aug-06'!$A15</f>
        <v>0.013555555555555555</v>
      </c>
      <c r="AA14" s="7">
        <f>0.01*(('[25]11-Sep-06'!$K15/(0.25*(9-'[25]11-Sep-06'!$F15)))+('[25]11-Sep-06'!$N15/(0.25*(9-'[25]11-Sep-06'!$G15))))/'[25]11-Sep-06'!$A15</f>
        <v>0.01411965811965812</v>
      </c>
      <c r="AB14" s="7">
        <f>0.01*(('[26]25-Sep-06'!$K15/(0.25*(9-'[26]25-Sep-06'!$F15)))+('[26]25-Sep-06'!$N15/(0.25*(9-'[26]25-Sep-06'!$G15))))/'[26]25-Sep-06'!$A15</f>
        <v>0.021556444444444448</v>
      </c>
    </row>
    <row r="15" spans="2:28" ht="12">
      <c r="B15" s="5" t="s">
        <v>6</v>
      </c>
      <c r="C15" s="7">
        <f>0.01*(('[1]10-Oct-05'!$K16/(0.25*(9-'[1]10-Oct-05'!$F16)))+('[1]10-Oct-05'!$N16/(0.25*(9-'[1]10-Oct-05'!$G16))))/'[1]10-Oct-05'!$A16</f>
        <v>0.015269841269841272</v>
      </c>
      <c r="D15" s="7">
        <f>0.01*(('[2]24-Oct-05'!$K16/(0.25*(9-'[2]24-Oct-05'!$F16)))+('[2]24-Oct-05'!$N16/(0.25*(9-'[2]24-Oct-05'!$G16))))/'[2]24-Oct-05'!$A16</f>
        <v>0.014</v>
      </c>
      <c r="E15" s="7">
        <f>0.01*(('[3]7-Nov-05'!$K16/(0.25*(9-'[3]7-Nov-05'!$F16)))+('[3]7-Nov-05'!$N16/(0.25*(9-'[3]7-Nov-05'!$G16))))/'[3]7-Nov-05'!$A16</f>
        <v>0.012102564102564103</v>
      </c>
      <c r="F15" s="7">
        <f>0.01*(('[4]21-Nov-05'!$K16/(0.25*(9-'[4]21-Nov-05'!$F16)))+('[4]21-Nov-05'!$N16/(0.25*(9-'[4]21-Nov-05'!$G16))))/'[4]21-Nov-05'!$A16</f>
        <v>0.017896296296296296</v>
      </c>
      <c r="G15" s="7">
        <f>0.01*(('[5]5-Dec-05'!$K16/(0.25*(9-'[5]5-Dec-05'!$F16)))+('[5]5-Dec-05'!$N16/(0.25*(9-'[5]5-Dec-05'!$G16))))/'[5]5-Dec-05'!$A16</f>
        <v>0.007333333333333335</v>
      </c>
      <c r="H15" s="7">
        <f>0.01*(('[6]19-Dec-05'!$K16/(0.25*(9-'[6]19-Dec-05'!$F16)))+('[6]19-Dec-05'!$N16/(0.25*(9-'[6]19-Dec-05'!$G16))))/'[6]19-Dec-05'!$A16</f>
        <v>0.0073185185185185185</v>
      </c>
      <c r="I15" s="7">
        <f>0.01*(('[7]2-Jan-06'!$K16/(0.25*(9-'[7]2-Jan-06'!$F16)))+('[7]2-Jan-06'!$N16/(0.25*(9-'[7]2-Jan-06'!$G16))))/'[7]2-Jan-06'!$A16</f>
        <v>0.010486031746031747</v>
      </c>
      <c r="J15" s="7">
        <f>0.01*(('[8]17-Jan-06'!$K16/(0.25*(9-'[8]17-Jan-06'!$F16)))+('[8]17-Jan-06'!$N16/(0.25*(9-'[8]17-Jan-06'!$G16))))/'[8]17-Jan-06'!$A16</f>
        <v>0.012744920634920633</v>
      </c>
      <c r="K15" s="7">
        <f>0.01*(('[9]30-Jan-06'!$K16/(0.25*(9-'[9]30-Jan-06'!$F16)))+('[9]30-Jan-06'!$N16/(0.25*(9-'[9]30-Jan-06'!$G16))))/'[9]30-Jan-06'!$A16</f>
        <v>0.03361936507936509</v>
      </c>
      <c r="L15" s="7">
        <f>0.01*(('[10]14-Feb-06'!$K16/(0.25*(9-'[10]14-Feb-06'!$F16)))+('[10]14-Feb-06'!$N16/(0.25*(9-'[10]14-Feb-06'!$G16))))/'[10]14-Feb-06'!$A16</f>
        <v>0.00947008547008547</v>
      </c>
      <c r="M15" s="7">
        <f>0.01*(('[11]27-Feb-06'!$K16/(0.25*(9-'[11]27-Feb-06'!$F16)))+('[11]27-Feb-06'!$N16/(0.25*(9-'[11]27-Feb-06'!$G16))))/'[11]27-Feb-06'!$A16</f>
        <v>0.012341880341880341</v>
      </c>
      <c r="N15" s="7">
        <f>0.01*(('[12]13-Mar-06'!$K16/(0.25*(9-'[12]13-Mar-06'!$F16)))+('[12]13-Mar-06'!$N16/(0.25*(9-'[12]13-Mar-06'!$G16))))/'[12]13-Mar-06'!$A16</f>
        <v>0.011027777777777779</v>
      </c>
      <c r="O15" s="7">
        <f>0.01*(('[13]27-Mar-06'!$K16/(0.25*(9-'[13]27-Mar-06'!$F16)))+('[13]27-Mar-06'!$N16/(0.25*(9-'[13]27-Mar-06'!$G16))))/'[13]27-Mar-06'!$A16</f>
        <v>0.017358632478632476</v>
      </c>
      <c r="P15" s="7">
        <f>0.01*(('[14]10-Apr-06'!$K16/(0.25*(9-'[14]10-Apr-06'!$F16)))+('[14]10-Apr-06'!$N16/(0.25*(9-'[14]10-Apr-06'!$G16))))/'[14]10-Apr-06'!$A16</f>
        <v>0.02241492063492064</v>
      </c>
      <c r="Q15" s="7">
        <f>0.01*(('[15]24-Apr-06'!$K16/(0.25*(9-'[15]24-Apr-06'!$F16)))+('[15]24-Apr-06'!$N16/(0.25*(9-'[15]24-Apr-06'!$G16))))/'[15]24-Apr-06'!$A16</f>
        <v>0.02370666666666667</v>
      </c>
      <c r="R15" s="7">
        <f>0.01*(('[16]8-May-06'!$K16/(0.25*(9-'[16]8-May-06'!$F16)))+('[16]8-May-06'!$N16/(0.25*(9-'[16]8-May-06'!$G16))))/'[16]8-May-06'!$A16</f>
        <v>0.02373333333333333</v>
      </c>
      <c r="S15" s="7">
        <f>0.01*(('[17]23-May-06'!$K16/(0.25*(9-'[17]23-May-06'!$F16)))+('[17]23-May-06'!$N16/(0.25*(9-'[17]23-May-06'!$G16))))/'[17]23-May-06'!$A16</f>
        <v>0.016444444444444446</v>
      </c>
      <c r="T15" s="7">
        <f>0.01*(('[18]5-Jun-06'!$K16/(0.25*(9-'[18]5-Jun-06'!$F16)))+('[18]5-Jun-06'!$N16/(0.25*(9-'[18]5-Jun-06'!$G16))))/'[18]5-Jun-06'!$A16</f>
        <v>0.01539008547008547</v>
      </c>
      <c r="U15" s="7">
        <f>0.01*(('[19]19-Jun-06'!$K16/(0.25*(9-'[19]19-Jun-06'!$F16)))+('[19]19-Jun-06'!$N16/(0.25*(9-'[19]19-Jun-06'!$G16))))/'[19]19-Jun-06'!$A16</f>
        <v>0.010903703703703702</v>
      </c>
      <c r="V15" s="7">
        <f>0.01*(('[20]4-Jul-06'!$K16/(0.25*(9-'[20]4-Jul-06'!$F16)))+('[20]4-Jul-06'!$N16/(0.25*(9-'[20]4-Jul-06'!$G16))))/'[20]4-Jul-06'!$A16</f>
        <v>0.014886153846153844</v>
      </c>
      <c r="W15" s="7">
        <f>0.01*(('[21]17-Jul-06'!$K16/(0.25*(9-'[21]17-Jul-06'!$F16)))+('[21]17-Jul-06'!$N16/(0.25*(9-'[21]17-Jul-06'!$G16))))/'[21]17-Jul-06'!$A16</f>
        <v>0.021362962962962966</v>
      </c>
      <c r="X15" s="7">
        <f>0.01*(('[22]1-Aug-06'!$K16/(0.25*(9-'[22]1-Aug-06'!$F16)))+('[22]1-Aug-06'!$N16/(0.25*(9-'[22]1-Aug-06'!$G16))))/'[22]1-Aug-06'!$A16</f>
        <v>0.005155555555555555</v>
      </c>
      <c r="Y15" s="7">
        <f>0.01*(('[23]14-Aug-06'!$K16/(0.25*(9-'[23]14-Aug-06'!$F16)))+('[23]14-Aug-06'!$N16/(0.25*(9-'[23]14-Aug-06'!$G16))))/'[23]14-Aug-06'!$A16</f>
        <v>0.006545454545454545</v>
      </c>
      <c r="Z15" s="7">
        <f>0.01*(('[24]28-Aug-06'!$K16/(0.25*(9-'[24]28-Aug-06'!$F16)))+('[24]28-Aug-06'!$N16/(0.25*(9-'[24]28-Aug-06'!$G16))))/'[24]28-Aug-06'!$A16</f>
        <v>0.007587301587301587</v>
      </c>
      <c r="AA15" s="7">
        <f>0.01*(('[25]11-Sep-06'!$K16/(0.25*(9-'[25]11-Sep-06'!$F16)))+('[25]11-Sep-06'!$N16/(0.25*(9-'[25]11-Sep-06'!$G16))))/'[25]11-Sep-06'!$A16</f>
        <v>0.010696296296296296</v>
      </c>
      <c r="AB15" s="7">
        <f>0.01*(('[26]25-Sep-06'!$K16/(0.25*(9-'[26]25-Sep-06'!$F16)))+('[26]25-Sep-06'!$N16/(0.25*(9-'[26]25-Sep-06'!$G16))))/'[26]25-Sep-06'!$A16</f>
        <v>0.014370370370370372</v>
      </c>
    </row>
    <row r="16" spans="2:28" ht="12">
      <c r="B16" s="5" t="s">
        <v>7</v>
      </c>
      <c r="C16" s="7">
        <f>0.01*(('[1]10-Oct-05'!$K17/(0.25*(9-'[1]10-Oct-05'!$F17)))+('[1]10-Oct-05'!$N17/(0.25*(9-'[1]10-Oct-05'!$G17))))/'[1]10-Oct-05'!$A17</f>
        <v>0.01634920634920635</v>
      </c>
      <c r="D16" s="7">
        <f>0.01*(('[2]24-Oct-05'!$K17/(0.25*(9-'[2]24-Oct-05'!$F17)))+('[2]24-Oct-05'!$N17/(0.25*(9-'[2]24-Oct-05'!$G17))))/'[2]24-Oct-05'!$A17</f>
        <v>0.022893015873015874</v>
      </c>
      <c r="E16" s="7">
        <f>0.01*(('[3]7-Nov-05'!$K17/(0.25*(9-'[3]7-Nov-05'!$F17)))+('[3]7-Nov-05'!$N17/(0.25*(9-'[3]7-Nov-05'!$G17))))/'[3]7-Nov-05'!$A17</f>
        <v>0.01644444444444445</v>
      </c>
      <c r="F16" s="7">
        <f>0.01*(('[4]21-Nov-05'!$K17/(0.25*(9-'[4]21-Nov-05'!$F17)))+('[4]21-Nov-05'!$N17/(0.25*(9-'[4]21-Nov-05'!$G17))))/'[4]21-Nov-05'!$A17</f>
        <v>0.021331666666666665</v>
      </c>
      <c r="G16" s="7">
        <f>0.01*(('[5]5-Dec-05'!$K17/(0.25*(9-'[5]5-Dec-05'!$F17)))+('[5]5-Dec-05'!$N17/(0.25*(9-'[5]5-Dec-05'!$G17))))/'[5]5-Dec-05'!$A17</f>
        <v>0.009811965811965813</v>
      </c>
      <c r="H16" s="7">
        <f>0.01*(('[6]19-Dec-05'!$K17/(0.25*(9-'[6]19-Dec-05'!$F17)))+('[6]19-Dec-05'!$N17/(0.25*(9-'[6]19-Dec-05'!$G17))))/'[6]19-Dec-05'!$A17</f>
        <v>0.028503703703703708</v>
      </c>
      <c r="I16" s="7">
        <f>0.01*(('[7]2-Jan-06'!$K17/(0.25*(9-'[7]2-Jan-06'!$F17)))+('[7]2-Jan-06'!$N17/(0.25*(9-'[7]2-Jan-06'!$G17))))/'[7]2-Jan-06'!$A17</f>
        <v>0.011523809523809523</v>
      </c>
      <c r="J16" s="7">
        <f>0.01*(('[8]17-Jan-06'!$K17/(0.25*(9-'[8]17-Jan-06'!$F17)))+('[8]17-Jan-06'!$N17/(0.25*(9-'[8]17-Jan-06'!$G17))))/'[8]17-Jan-06'!$A17</f>
        <v>0.015333333333333332</v>
      </c>
      <c r="K16" s="7">
        <f>0.01*(('[9]30-Jan-06'!$K17/(0.25*(9-'[9]30-Jan-06'!$F17)))+('[9]30-Jan-06'!$N17/(0.25*(9-'[9]30-Jan-06'!$G17))))/'[9]30-Jan-06'!$A17</f>
        <v>0.024035714285714282</v>
      </c>
      <c r="L16" s="7">
        <f>0.01*(('[10]14-Feb-06'!$K17/(0.25*(9-'[10]14-Feb-06'!$F17)))+('[10]14-Feb-06'!$N17/(0.25*(9-'[10]14-Feb-06'!$G17))))/'[10]14-Feb-06'!$A17</f>
        <v>0.02153846153846154</v>
      </c>
      <c r="M16" s="7">
        <f>0.01*(('[11]27-Feb-06'!$K17/(0.25*(9-'[11]27-Feb-06'!$F17)))+('[11]27-Feb-06'!$N17/(0.25*(9-'[11]27-Feb-06'!$G17))))/'[11]27-Feb-06'!$A17</f>
        <v>0.014495726495726495</v>
      </c>
      <c r="N16" s="7">
        <f>0.01*(('[12]13-Mar-06'!$K17/(0.25*(9-'[12]13-Mar-06'!$F17)))+('[12]13-Mar-06'!$N17/(0.25*(9-'[12]13-Mar-06'!$G17))))/'[12]13-Mar-06'!$A17</f>
        <v>0.015925277777777778</v>
      </c>
      <c r="O16" s="7">
        <f>0.01*(('[13]27-Mar-06'!$K17/(0.25*(9-'[13]27-Mar-06'!$F17)))+('[13]27-Mar-06'!$N17/(0.25*(9-'[13]27-Mar-06'!$G17))))/'[13]27-Mar-06'!$A17</f>
        <v>0.01935042735042735</v>
      </c>
      <c r="P16" s="7">
        <f>0.01*(('[14]10-Apr-06'!$K17/(0.25*(9-'[14]10-Apr-06'!$F17)))+('[14]10-Apr-06'!$N17/(0.25*(9-'[14]10-Apr-06'!$G17))))/'[14]10-Apr-06'!$A17</f>
        <v>0.02530666666666667</v>
      </c>
      <c r="Q16" s="7">
        <f>0.01*(('[15]24-Apr-06'!$K17/(0.25*(9-'[15]24-Apr-06'!$F17)))+('[15]24-Apr-06'!$N17/(0.25*(9-'[15]24-Apr-06'!$G17))))/'[15]24-Apr-06'!$A17</f>
        <v>0.03876923076923078</v>
      </c>
      <c r="R16" s="7">
        <f>0.01*(('[16]8-May-06'!$K17/(0.25*(9-'[16]8-May-06'!$F17)))+('[16]8-May-06'!$N17/(0.25*(9-'[16]8-May-06'!$G17))))/'[16]8-May-06'!$A17</f>
        <v>0.03251288888888889</v>
      </c>
      <c r="S16" s="7">
        <f>0.01*(('[17]23-May-06'!$K17/(0.25*(9-'[17]23-May-06'!$F17)))+('[17]23-May-06'!$N17/(0.25*(9-'[17]23-May-06'!$G17))))/'[17]23-May-06'!$A17</f>
        <v>0.026557925925925926</v>
      </c>
      <c r="T16" s="7">
        <f>0.01*(('[18]5-Jun-06'!$K17/(0.25*(9-'[18]5-Jun-06'!$F17)))+('[18]5-Jun-06'!$N17/(0.25*(9-'[18]5-Jun-06'!$G17))))/'[18]5-Jun-06'!$A17</f>
        <v>0.02181470085470085</v>
      </c>
      <c r="U16" s="7">
        <f>0.01*(('[19]19-Jun-06'!$K17/(0.25*(9-'[19]19-Jun-06'!$F17)))+('[19]19-Jun-06'!$N17/(0.25*(9-'[19]19-Jun-06'!$G17))))/'[19]19-Jun-06'!$A17</f>
        <v>0.013357333333333334</v>
      </c>
      <c r="V16" s="7">
        <f>0.01*(('[20]4-Jul-06'!$K17/(0.25*(9-'[20]4-Jul-06'!$F17)))+('[20]4-Jul-06'!$N17/(0.25*(9-'[20]4-Jul-06'!$G17))))/'[20]4-Jul-06'!$A17</f>
        <v>0.013937094017094016</v>
      </c>
      <c r="W16" s="7">
        <f>0.01*(('[21]17-Jul-06'!$K17/(0.25*(9-'[21]17-Jul-06'!$F17)))+('[21]17-Jul-06'!$N17/(0.25*(9-'[21]17-Jul-06'!$G17))))/'[21]17-Jul-06'!$A17</f>
        <v>0.012681481481481483</v>
      </c>
      <c r="X16" s="7">
        <f>0.01*(('[22]1-Aug-06'!$K17/(0.25*(9-'[22]1-Aug-06'!$F17)))+('[22]1-Aug-06'!$N17/(0.25*(9-'[22]1-Aug-06'!$G17))))/'[22]1-Aug-06'!$A17</f>
        <v>0.009163851851851852</v>
      </c>
      <c r="Y16" s="7">
        <f>0.01*(('[23]14-Aug-06'!$K17/(0.25*(9-'[23]14-Aug-06'!$F17)))+('[23]14-Aug-06'!$N17/(0.25*(9-'[23]14-Aug-06'!$G17))))/'[23]14-Aug-06'!$A17</f>
        <v>0.014383838383838386</v>
      </c>
      <c r="Z16" s="7">
        <f>0.01*(('[24]28-Aug-06'!$K17/(0.25*(9-'[24]28-Aug-06'!$F17)))+('[24]28-Aug-06'!$N17/(0.25*(9-'[24]28-Aug-06'!$G17))))/'[24]28-Aug-06'!$A17</f>
        <v>0.018380952380952383</v>
      </c>
      <c r="AA16" s="7">
        <f>0.01*(('[25]11-Sep-06'!$K17/(0.25*(9-'[25]11-Sep-06'!$F17)))+('[25]11-Sep-06'!$N17/(0.25*(9-'[25]11-Sep-06'!$G17))))/'[25]11-Sep-06'!$A17</f>
        <v>0.014900000000000002</v>
      </c>
      <c r="AB16" s="7">
        <f>0.01*(('[26]25-Sep-06'!$K17/(0.25*(9-'[26]25-Sep-06'!$F17)))+('[26]25-Sep-06'!$N17/(0.25*(9-'[26]25-Sep-06'!$G17))))/'[26]25-Sep-06'!$A17</f>
        <v>0.020505185185185185</v>
      </c>
    </row>
    <row r="17" spans="2:28" ht="12">
      <c r="B17" s="5" t="s">
        <v>8</v>
      </c>
      <c r="C17" s="7">
        <f>0.01*(('[1]10-Oct-05'!$K18/(0.25*(9-'[1]10-Oct-05'!$F18)))+('[1]10-Oct-05'!$N18/(0.25*(9-'[1]10-Oct-05'!$G18))))/'[1]10-Oct-05'!$A18</f>
        <v>0.015701904761904764</v>
      </c>
      <c r="D17" s="7">
        <f>0.01*(('[2]24-Oct-05'!$K18/(0.25*(9-'[2]24-Oct-05'!$F18)))+('[2]24-Oct-05'!$N18/(0.25*(9-'[2]24-Oct-05'!$G18))))/'[2]24-Oct-05'!$A18</f>
        <v>0.016984126984126983</v>
      </c>
      <c r="E17" s="7">
        <f>0.01*(('[3]7-Nov-05'!$K18/(0.25*(9-'[3]7-Nov-05'!$F18)))+('[3]7-Nov-05'!$N18/(0.25*(9-'[3]7-Nov-05'!$G18))))/'[3]7-Nov-05'!$A18</f>
        <v>0.014692810457516341</v>
      </c>
      <c r="F17" s="7">
        <f>0.01*(('[4]21-Nov-05'!$K18/(0.25*(9-'[4]21-Nov-05'!$F18)))+('[4]21-Nov-05'!$N18/(0.25*(9-'[4]21-Nov-05'!$G18))))/'[4]21-Nov-05'!$A18</f>
        <v>0.02019191919191919</v>
      </c>
      <c r="G17" s="7">
        <f>0.01*(('[5]5-Dec-05'!$K18/(0.25*(9-'[5]5-Dec-05'!$F18)))+('[5]5-Dec-05'!$N18/(0.25*(9-'[5]5-Dec-05'!$G18))))/'[5]5-Dec-05'!$A18</f>
        <v>0.011739999999999999</v>
      </c>
      <c r="H17" s="7">
        <f>0.01*(('[6]19-Dec-05'!$K18/(0.25*(9-'[6]19-Dec-05'!$F18)))+('[6]19-Dec-05'!$N18/(0.25*(9-'[6]19-Dec-05'!$G18))))/'[6]19-Dec-05'!$A18</f>
        <v>0.00996825396825397</v>
      </c>
      <c r="I17" s="7">
        <f>0.01*(('[7]2-Jan-06'!$K18/(0.25*(9-'[7]2-Jan-06'!$F18)))+('[7]2-Jan-06'!$N18/(0.25*(9-'[7]2-Jan-06'!$G18))))/'[7]2-Jan-06'!$A18</f>
        <v>0.008634920634920636</v>
      </c>
      <c r="J17" s="7">
        <f>0.01*(('[8]17-Jan-06'!$K18/(0.25*(9-'[8]17-Jan-06'!$F18)))+('[8]17-Jan-06'!$N18/(0.25*(9-'[8]17-Jan-06'!$G18))))/'[8]17-Jan-06'!$A18</f>
        <v>0.009837037037037038</v>
      </c>
      <c r="K17" s="7">
        <f>0.01*(('[9]30-Jan-06'!$K18/(0.25*(9-'[9]30-Jan-06'!$F18)))+('[9]30-Jan-06'!$N18/(0.25*(9-'[9]30-Jan-06'!$G18))))/'[9]30-Jan-06'!$A18</f>
        <v>0.023516581196581197</v>
      </c>
      <c r="L17" s="7">
        <f>0.01*(('[10]14-Feb-06'!$K18/(0.25*(9-'[10]14-Feb-06'!$F18)))+('[10]14-Feb-06'!$N18/(0.25*(9-'[10]14-Feb-06'!$G18))))/'[10]14-Feb-06'!$A18</f>
        <v>0.010588235294117647</v>
      </c>
      <c r="M17" s="7">
        <f>0.01*(('[11]27-Feb-06'!$K18/(0.25*(9-'[11]27-Feb-06'!$F18)))+('[11]27-Feb-06'!$N18/(0.25*(9-'[11]27-Feb-06'!$G18))))/'[11]27-Feb-06'!$A18</f>
        <v>0.015296296296296296</v>
      </c>
      <c r="N17" s="7">
        <f>0.01*(('[12]13-Mar-06'!$K18/(0.25*(9-'[12]13-Mar-06'!$F18)))+('[12]13-Mar-06'!$N18/(0.25*(9-'[12]13-Mar-06'!$G18))))/'[12]13-Mar-06'!$A18</f>
        <v>0.009606837606837608</v>
      </c>
      <c r="O17" s="7">
        <f>0.01*(('[13]27-Mar-06'!$K18/(0.25*(9-'[13]27-Mar-06'!$F18)))+('[13]27-Mar-06'!$N18/(0.25*(9-'[13]27-Mar-06'!$G18))))/'[13]27-Mar-06'!$A18</f>
        <v>0.019650793650793648</v>
      </c>
      <c r="P17" s="7">
        <f>0.01*(('[14]10-Apr-06'!$K18/(0.25*(9-'[14]10-Apr-06'!$F18)))+('[14]10-Apr-06'!$N18/(0.25*(9-'[14]10-Apr-06'!$G18))))/'[14]10-Apr-06'!$A18</f>
        <v>0.030444444444444448</v>
      </c>
      <c r="Q17" s="7">
        <f>0.01*(('[15]24-Apr-06'!$K18/(0.25*(9-'[15]24-Apr-06'!$F18)))+('[15]24-Apr-06'!$N18/(0.25*(9-'[15]24-Apr-06'!$G18))))/'[15]24-Apr-06'!$A18</f>
        <v>0.027472222222222224</v>
      </c>
      <c r="R17" s="7">
        <f>0.01*(('[16]8-May-06'!$K18/(0.25*(9-'[16]8-May-06'!$F18)))+('[16]8-May-06'!$N18/(0.25*(9-'[16]8-May-06'!$G18))))/'[16]8-May-06'!$A18</f>
        <v>0.02744444444444444</v>
      </c>
      <c r="S17" s="7">
        <f>0.01*(('[17]23-May-06'!$K18/(0.25*(9-'[17]23-May-06'!$F18)))+('[17]23-May-06'!$N18/(0.25*(9-'[17]23-May-06'!$G18))))/'[17]23-May-06'!$A18</f>
        <v>0.02193464052287582</v>
      </c>
      <c r="T17" s="7">
        <f>0.01*(('[18]5-Jun-06'!$K18/(0.25*(9-'[18]5-Jun-06'!$F18)))+('[18]5-Jun-06'!$N18/(0.25*(9-'[18]5-Jun-06'!$G18))))/'[18]5-Jun-06'!$A18</f>
        <v>0.018949494949494952</v>
      </c>
      <c r="U17" s="7">
        <f>0.01*(('[19]19-Jun-06'!$K18/(0.25*(9-'[19]19-Jun-06'!$F18)))+('[19]19-Jun-06'!$N18/(0.25*(9-'[19]19-Jun-06'!$G18))))/'[19]19-Jun-06'!$A18</f>
        <v>0.012892063492063491</v>
      </c>
      <c r="V17" s="7">
        <f>0.01*(('[20]4-Jul-06'!$K18/(0.25*(9-'[20]4-Jul-06'!$F18)))+('[20]4-Jul-06'!$N18/(0.25*(9-'[20]4-Jul-06'!$G18))))/'[20]4-Jul-06'!$A18</f>
        <v>0.011895424836601307</v>
      </c>
      <c r="W17" s="7">
        <f>0.01*(('[21]17-Jul-06'!$K18/(0.25*(9-'[21]17-Jul-06'!$F18)))+('[21]17-Jul-06'!$N18/(0.25*(9-'[21]17-Jul-06'!$G18))))/'[21]17-Jul-06'!$A18</f>
        <v>0.013656565656565655</v>
      </c>
      <c r="X17" s="7">
        <f>0.01*(('[22]1-Aug-06'!$K18/(0.25*(9-'[22]1-Aug-06'!$F18)))+('[22]1-Aug-06'!$N18/(0.25*(9-'[22]1-Aug-06'!$G18))))/'[22]1-Aug-06'!$A18</f>
        <v>0.009007407407407408</v>
      </c>
      <c r="Y17" s="7">
        <f>0.01*(('[23]14-Aug-06'!$K18/(0.25*(9-'[23]14-Aug-06'!$F18)))+('[23]14-Aug-06'!$N18/(0.25*(9-'[23]14-Aug-06'!$G18))))/'[23]14-Aug-06'!$A18</f>
        <v>0.020962222222222222</v>
      </c>
      <c r="Z17" s="7">
        <f>0.01*(('[24]28-Aug-06'!$K18/(0.25*(9-'[24]28-Aug-06'!$F18)))+('[24]28-Aug-06'!$N18/(0.25*(9-'[24]28-Aug-06'!$G18))))/'[24]28-Aug-06'!$A18</f>
        <v>0.014963760683760681</v>
      </c>
      <c r="AA17" s="7">
        <f>0.01*(('[25]11-Sep-06'!$K18/(0.25*(9-'[25]11-Sep-06'!$F18)))+('[25]11-Sep-06'!$N18/(0.25*(9-'[25]11-Sep-06'!$G18))))/'[25]11-Sep-06'!$A18</f>
        <v>0.012158730158730159</v>
      </c>
      <c r="AB17" s="7">
        <f>0.01*(('[26]25-Sep-06'!$K18/(0.25*(9-'[26]25-Sep-06'!$F18)))+('[26]25-Sep-06'!$N18/(0.25*(9-'[26]25-Sep-06'!$G18))))/'[26]25-Sep-06'!$A18</f>
        <v>0.021134285714285717</v>
      </c>
    </row>
    <row r="18" spans="2:28" ht="12">
      <c r="B18" s="5" t="s">
        <v>9</v>
      </c>
      <c r="C18" s="7">
        <f>0.01*(('[1]10-Oct-05'!$K19/(0.25*(9-'[1]10-Oct-05'!$F19)))+('[1]10-Oct-05'!$N19/(0.25*(9-'[1]10-Oct-05'!$G19))))/'[1]10-Oct-05'!$A19</f>
        <v>0.02073015873015873</v>
      </c>
      <c r="D18" s="7">
        <f>0.01*(('[2]24-Oct-05'!$K19/(0.25*(9-'[2]24-Oct-05'!$F19)))+('[2]24-Oct-05'!$N19/(0.25*(9-'[2]24-Oct-05'!$G19))))/'[2]24-Oct-05'!$A19</f>
        <v>0.026844444444444445</v>
      </c>
      <c r="E18" s="7">
        <f>0.01*(('[3]7-Nov-05'!$K19/(0.25*(9-'[3]7-Nov-05'!$F19)))+('[3]7-Nov-05'!$N19/(0.25*(9-'[3]7-Nov-05'!$G19))))/'[3]7-Nov-05'!$A19</f>
        <v>0.019925925925925927</v>
      </c>
      <c r="F18" s="7">
        <f>0.01*(('[4]21-Nov-05'!$K19/(0.25*(9-'[4]21-Nov-05'!$F19)))+('[4]21-Nov-05'!$N19/(0.25*(9-'[4]21-Nov-05'!$G19))))/'[4]21-Nov-05'!$A19</f>
        <v>0.02346326797385621</v>
      </c>
      <c r="G18" s="7">
        <f>0.01*(('[5]5-Dec-05'!$K19/(0.25*(9-'[5]5-Dec-05'!$F19)))+('[5]5-Dec-05'!$N19/(0.25*(9-'[5]5-Dec-05'!$G19))))/'[5]5-Dec-05'!$A19</f>
        <v>0.012629629629629631</v>
      </c>
      <c r="H18" s="7">
        <f>0.01*(('[6]19-Dec-05'!$K19/(0.25*(9-'[6]19-Dec-05'!$F19)))+('[6]19-Dec-05'!$N19/(0.25*(9-'[6]19-Dec-05'!$G19))))/'[6]19-Dec-05'!$A19</f>
        <v>0.010412698412698412</v>
      </c>
      <c r="I18" s="7">
        <f>0.01*(('[7]2-Jan-06'!$K19/(0.25*(9-'[7]2-Jan-06'!$F19)))+('[7]2-Jan-06'!$N19/(0.25*(9-'[7]2-Jan-06'!$G19))))/'[7]2-Jan-06'!$A19</f>
        <v>0.016194444444444445</v>
      </c>
      <c r="J18" s="7">
        <f>0.01*(('[8]17-Jan-06'!$K19/(0.25*(9-'[8]17-Jan-06'!$F19)))+('[8]17-Jan-06'!$N19/(0.25*(9-'[8]17-Jan-06'!$G19))))/'[8]17-Jan-06'!$A19</f>
        <v>0.018324786324786325</v>
      </c>
      <c r="K18" s="7">
        <f>0.01*(('[9]30-Jan-06'!$K19/(0.25*(9-'[9]30-Jan-06'!$F19)))+('[9]30-Jan-06'!$N19/(0.25*(9-'[9]30-Jan-06'!$G19))))/'[9]30-Jan-06'!$A19</f>
        <v>0.033301587301587304</v>
      </c>
      <c r="L18" s="7">
        <f>0.01*(('[10]14-Feb-06'!$K19/(0.25*(9-'[10]14-Feb-06'!$F19)))+('[10]14-Feb-06'!$N19/(0.25*(9-'[10]14-Feb-06'!$G19))))/'[10]14-Feb-06'!$A19</f>
        <v>0.017555555555555553</v>
      </c>
      <c r="M18" s="7">
        <f>0.01*(('[11]27-Feb-06'!$K19/(0.25*(9-'[11]27-Feb-06'!$F19)))+('[11]27-Feb-06'!$N19/(0.25*(9-'[11]27-Feb-06'!$G19))))/'[11]27-Feb-06'!$A19</f>
        <v>0.017185185185185182</v>
      </c>
      <c r="N18" s="7">
        <f>0.01*(('[12]13-Mar-06'!$K19/(0.25*(9-'[12]13-Mar-06'!$F19)))+('[12]13-Mar-06'!$N19/(0.25*(9-'[12]13-Mar-06'!$G19))))/'[12]13-Mar-06'!$A19</f>
        <v>0.00968611111111111</v>
      </c>
      <c r="O18" s="7">
        <f>0.01*(('[13]27-Mar-06'!$K19/(0.25*(9-'[13]27-Mar-06'!$F19)))+('[13]27-Mar-06'!$N19/(0.25*(9-'[13]27-Mar-06'!$G19))))/'[13]27-Mar-06'!$A19</f>
        <v>0.01747008547008547</v>
      </c>
      <c r="P18" s="7">
        <f>0.01*(('[14]10-Apr-06'!$K19/(0.25*(9-'[14]10-Apr-06'!$F19)))+('[14]10-Apr-06'!$N19/(0.25*(9-'[14]10-Apr-06'!$G19))))/'[14]10-Apr-06'!$A19</f>
        <v>0.022571428571428572</v>
      </c>
      <c r="Q18" s="7">
        <f>0.01*(('[15]24-Apr-06'!$K19/(0.25*(9-'[15]24-Apr-06'!$F19)))+('[15]24-Apr-06'!$N19/(0.25*(9-'[15]24-Apr-06'!$G19))))/'[15]24-Apr-06'!$A19</f>
        <v>0.03514285714285715</v>
      </c>
      <c r="R18" s="7">
        <f>0.01*(('[16]8-May-06'!$K19/(0.25*(9-'[16]8-May-06'!$F19)))+('[16]8-May-06'!$N19/(0.25*(9-'[16]8-May-06'!$G19))))/'[16]8-May-06'!$A19</f>
        <v>0.040601587301587305</v>
      </c>
      <c r="S18" s="7">
        <f>0.01*(('[17]23-May-06'!$K19/(0.25*(9-'[17]23-May-06'!$F19)))+('[17]23-May-06'!$N19/(0.25*(9-'[17]23-May-06'!$G19))))/'[17]23-May-06'!$A19</f>
        <v>0.036308740740740746</v>
      </c>
      <c r="T18" s="7">
        <f>0.01*(('[18]5-Jun-06'!$K19/(0.25*(9-'[18]5-Jun-06'!$F19)))+('[18]5-Jun-06'!$N19/(0.25*(9-'[18]5-Jun-06'!$G19))))/'[18]5-Jun-06'!$A19</f>
        <v>0.02892307692307692</v>
      </c>
      <c r="U18" s="7">
        <f>0.01*(('[19]19-Jun-06'!$K19/(0.25*(9-'[19]19-Jun-06'!$F19)))+('[19]19-Jun-06'!$N19/(0.25*(9-'[19]19-Jun-06'!$G19))))/'[19]19-Jun-06'!$A19</f>
        <v>0.019881481481481483</v>
      </c>
      <c r="V18" s="7">
        <f>0.01*(('[20]4-Jul-06'!$K19/(0.25*(9-'[20]4-Jul-06'!$F19)))+('[20]4-Jul-06'!$N19/(0.25*(9-'[20]4-Jul-06'!$G19))))/'[20]4-Jul-06'!$A19</f>
        <v>0.02547008547008547</v>
      </c>
      <c r="W18" s="7">
        <f>0.01*(('[21]17-Jul-06'!$K19/(0.25*(9-'[21]17-Jul-06'!$F19)))+('[21]17-Jul-06'!$N19/(0.25*(9-'[21]17-Jul-06'!$G19))))/'[21]17-Jul-06'!$A19</f>
        <v>0.018367703703703706</v>
      </c>
      <c r="X18" s="7">
        <f>0.01*(('[22]1-Aug-06'!$K19/(0.25*(9-'[22]1-Aug-06'!$F19)))+('[22]1-Aug-06'!$N19/(0.25*(9-'[22]1-Aug-06'!$G19))))/'[22]1-Aug-06'!$A19</f>
        <v>0.011288888888888888</v>
      </c>
      <c r="Y18" s="7">
        <f>0.01*(('[23]14-Aug-06'!$K19/(0.25*(9-'[23]14-Aug-06'!$F19)))+('[23]14-Aug-06'!$N19/(0.25*(9-'[23]14-Aug-06'!$G19))))/'[23]14-Aug-06'!$A19</f>
        <v>0.02105050505050505</v>
      </c>
      <c r="Z18" s="7">
        <f>0.01*(('[24]28-Aug-06'!$K19/(0.25*(9-'[24]28-Aug-06'!$F19)))+('[24]28-Aug-06'!$N19/(0.25*(9-'[24]28-Aug-06'!$G19))))/'[24]28-Aug-06'!$A19</f>
        <v>0.011820277777777777</v>
      </c>
      <c r="AA18" s="7">
        <f>0.01*(('[25]11-Sep-06'!$K19/(0.25*(9-'[25]11-Sep-06'!$F19)))+('[25]11-Sep-06'!$N19/(0.25*(9-'[25]11-Sep-06'!$G19))))/'[25]11-Sep-06'!$A19</f>
        <v>0.015282051282051283</v>
      </c>
      <c r="AB18" s="7">
        <f>0.01*(('[26]25-Sep-06'!$K19/(0.25*(9-'[26]25-Sep-06'!$F19)))+('[26]25-Sep-06'!$N19/(0.25*(9-'[26]25-Sep-06'!$G19))))/'[26]25-Sep-06'!$A19</f>
        <v>0.023614814814814818</v>
      </c>
    </row>
    <row r="19" spans="2:28" ht="12">
      <c r="B19" s="5" t="s">
        <v>10</v>
      </c>
      <c r="C19" s="7">
        <f>0.01*(('[1]10-Oct-05'!$K20/(0.25*(9-'[1]10-Oct-05'!$F20)))+('[1]10-Oct-05'!$N20/(0.25*(9-'[1]10-Oct-05'!$G20))))/'[1]10-Oct-05'!$A20</f>
        <v>0.014730158730158729</v>
      </c>
      <c r="D19" s="7">
        <f>0.01*(('[2]24-Oct-05'!$K20/(0.25*(9-'[2]24-Oct-05'!$F20)))+('[2]24-Oct-05'!$N20/(0.25*(9-'[2]24-Oct-05'!$G20))))/'[2]24-Oct-05'!$A20</f>
        <v>0.020533333333333334</v>
      </c>
      <c r="E19" s="7">
        <f>0.01*(('[3]7-Nov-05'!$K20/(0.25*(9-'[3]7-Nov-05'!$F20)))+('[3]7-Nov-05'!$N20/(0.25*(9-'[3]7-Nov-05'!$G20))))/'[3]7-Nov-05'!$A20</f>
        <v>0.018222222222222223</v>
      </c>
      <c r="F19" s="7">
        <f>0.01*(('[4]21-Nov-05'!$K20/(0.25*(9-'[4]21-Nov-05'!$F20)))+('[4]21-Nov-05'!$N20/(0.25*(9-'[4]21-Nov-05'!$G20))))/'[4]21-Nov-05'!$A20</f>
        <v>0.010405228758169934</v>
      </c>
      <c r="G19" s="7">
        <f>0.01*(('[5]5-Dec-05'!$K20/(0.25*(9-'[5]5-Dec-05'!$F20)))+('[5]5-Dec-05'!$N20/(0.25*(9-'[5]5-Dec-05'!$G20))))/'[5]5-Dec-05'!$A20</f>
        <v>0.011113333333333331</v>
      </c>
      <c r="H19" s="7">
        <f>0.01*(('[6]19-Dec-05'!$K20/(0.25*(9-'[6]19-Dec-05'!$F20)))+('[6]19-Dec-05'!$N20/(0.25*(9-'[6]19-Dec-05'!$G20))))/'[6]19-Dec-05'!$A20</f>
        <v>0.010324786324786324</v>
      </c>
      <c r="I19" s="7">
        <f>0.01*(('[7]2-Jan-06'!$K20/(0.25*(9-'[7]2-Jan-06'!$F20)))+('[7]2-Jan-06'!$N20/(0.25*(9-'[7]2-Jan-06'!$G20))))/'[7]2-Jan-06'!$A20</f>
        <v>0.007973856209150327</v>
      </c>
      <c r="J19" s="7">
        <f>0.01*(('[8]17-Jan-06'!$K20/(0.25*(9-'[8]17-Jan-06'!$F20)))+('[8]17-Jan-06'!$N20/(0.25*(9-'[8]17-Jan-06'!$G20))))/'[8]17-Jan-06'!$A20</f>
        <v>0.026564102564102562</v>
      </c>
      <c r="K19" s="7">
        <f>0.01*(('[9]30-Jan-06'!$K20/(0.25*(9-'[9]30-Jan-06'!$F20)))+('[9]30-Jan-06'!$N20/(0.25*(9-'[9]30-Jan-06'!$G20))))/'[9]30-Jan-06'!$A20</f>
        <v>0.025428571428571422</v>
      </c>
      <c r="L19" s="7">
        <f>0.01*(('[10]14-Feb-06'!$K20/(0.25*(9-'[10]14-Feb-06'!$F20)))+('[10]14-Feb-06'!$N20/(0.25*(9-'[10]14-Feb-06'!$G20))))/'[10]14-Feb-06'!$A20</f>
        <v>0.01388957264957265</v>
      </c>
      <c r="M19" s="7">
        <f>0.01*(('[11]27-Feb-06'!$K20/(0.25*(9-'[11]27-Feb-06'!$F20)))+('[11]27-Feb-06'!$N20/(0.25*(9-'[11]27-Feb-06'!$G20))))/'[11]27-Feb-06'!$A20</f>
        <v>0.016761904761904763</v>
      </c>
      <c r="N19" s="7">
        <f>0.01*(('[12]13-Mar-06'!$K20/(0.25*(9-'[12]13-Mar-06'!$F20)))+('[12]13-Mar-06'!$N20/(0.25*(9-'[12]13-Mar-06'!$G20))))/'[12]13-Mar-06'!$A20</f>
        <v>0.00885925925925926</v>
      </c>
      <c r="O19" s="7">
        <f>0.01*(('[13]27-Mar-06'!$K20/(0.25*(9-'[13]27-Mar-06'!$F20)))+('[13]27-Mar-06'!$N20/(0.25*(9-'[13]27-Mar-06'!$G20))))/'[13]27-Mar-06'!$A20</f>
        <v>0.015333333333333332</v>
      </c>
      <c r="P19" s="7">
        <f>0.01*(('[14]10-Apr-06'!$K20/(0.25*(9-'[14]10-Apr-06'!$F20)))+('[14]10-Apr-06'!$N20/(0.25*(9-'[14]10-Apr-06'!$G20))))/'[14]10-Apr-06'!$A20</f>
        <v>0.01775228070175439</v>
      </c>
      <c r="Q19" s="7">
        <f>0.01*(('[15]24-Apr-06'!$K20/(0.25*(9-'[15]24-Apr-06'!$F20)))+('[15]24-Apr-06'!$N20/(0.25*(9-'[15]24-Apr-06'!$G20))))/'[15]24-Apr-06'!$A20</f>
        <v>0.031111111111111114</v>
      </c>
      <c r="R19" s="7">
        <f>0.01*(('[16]8-May-06'!$K20/(0.25*(9-'[16]8-May-06'!$F20)))+('[16]8-May-06'!$N20/(0.25*(9-'[16]8-May-06'!$G20))))/'[16]8-May-06'!$A20</f>
        <v>0.023692307692307693</v>
      </c>
      <c r="S19" s="7">
        <f>0.01*(('[17]23-May-06'!$K20/(0.25*(9-'[17]23-May-06'!$F20)))+('[17]23-May-06'!$N20/(0.25*(9-'[17]23-May-06'!$G20))))/'[17]23-May-06'!$A20</f>
        <v>0.021555555555555553</v>
      </c>
      <c r="T19" s="7">
        <f>0.01*(('[18]5-Jun-06'!$K20/(0.25*(9-'[18]5-Jun-06'!$F20)))+('[18]5-Jun-06'!$N20/(0.25*(9-'[18]5-Jun-06'!$G20))))/'[18]5-Jun-06'!$A20</f>
        <v>0.01311111111111111</v>
      </c>
      <c r="U19" s="7">
        <f>0.01*(('[19]19-Jun-06'!$K20/(0.25*(9-'[19]19-Jun-06'!$F20)))+('[19]19-Jun-06'!$N20/(0.25*(9-'[19]19-Jun-06'!$G20))))/'[19]19-Jun-06'!$A20</f>
        <v>0.012136752136752138</v>
      </c>
      <c r="V19" s="7">
        <f>0.01*(('[20]4-Jul-06'!$K20/(0.25*(9-'[20]4-Jul-06'!$F20)))+('[20]4-Jul-06'!$N20/(0.25*(9-'[20]4-Jul-06'!$G20))))/'[20]4-Jul-06'!$A20</f>
        <v>0.017540740740740742</v>
      </c>
      <c r="W19" s="7">
        <f>0.01*(('[21]17-Jul-06'!$K20/(0.25*(9-'[21]17-Jul-06'!$F20)))+('[21]17-Jul-06'!$N20/(0.25*(9-'[21]17-Jul-06'!$G20))))/'[21]17-Jul-06'!$A20</f>
        <v>0.010933333333333331</v>
      </c>
      <c r="X19" s="7">
        <f>0.01*(('[22]1-Aug-06'!$K20/(0.25*(9-'[22]1-Aug-06'!$F20)))+('[22]1-Aug-06'!$N20/(0.25*(9-'[22]1-Aug-06'!$G20))))/'[22]1-Aug-06'!$A20</f>
        <v>0.017244444444444444</v>
      </c>
      <c r="Y19" s="7">
        <f>0.01*(('[23]14-Aug-06'!$K20/(0.25*(9-'[23]14-Aug-06'!$F20)))+('[23]14-Aug-06'!$N20/(0.25*(9-'[23]14-Aug-06'!$G20))))/'[23]14-Aug-06'!$A20</f>
        <v>0.011444444444444445</v>
      </c>
      <c r="Z19" s="7">
        <f>0.01*(('[24]28-Aug-06'!$K20/(0.25*(9-'[24]28-Aug-06'!$F20)))+('[24]28-Aug-06'!$N20/(0.25*(9-'[24]28-Aug-06'!$G20))))/'[24]28-Aug-06'!$A20</f>
        <v>0.00853968253968254</v>
      </c>
      <c r="AA19" s="7">
        <f>0.01*(('[25]11-Sep-06'!$K20/(0.25*(9-'[25]11-Sep-06'!$F20)))+('[25]11-Sep-06'!$N20/(0.25*(9-'[25]11-Sep-06'!$G20))))/'[25]11-Sep-06'!$A20</f>
        <v>0.009873015873015872</v>
      </c>
      <c r="AB19" s="7">
        <f>0.01*(('[26]25-Sep-06'!$K20/(0.25*(9-'[26]25-Sep-06'!$F20)))+('[26]25-Sep-06'!$N20/(0.25*(9-'[26]25-Sep-06'!$G20))))/'[26]25-Sep-06'!$A20</f>
        <v>0.01822222222222222</v>
      </c>
    </row>
    <row r="20" spans="2:28" ht="12">
      <c r="B20" s="5" t="s">
        <v>11</v>
      </c>
      <c r="C20" s="7">
        <f>0.01*(('[1]10-Oct-05'!$K21/(0.25*(9-'[1]10-Oct-05'!$F21)))+('[1]10-Oct-05'!$N21/(0.25*(9-'[1]10-Oct-05'!$G21))))/'[1]10-Oct-05'!$A21</f>
        <v>0.019841269841269844</v>
      </c>
      <c r="D20" s="7">
        <f>0.01*(('[2]24-Oct-05'!$K21/(0.25*(9-'[2]24-Oct-05'!$F21)))+('[2]24-Oct-05'!$N21/(0.25*(9-'[2]24-Oct-05'!$G21))))/'[2]24-Oct-05'!$A21</f>
        <v>0.020539682539682542</v>
      </c>
      <c r="E20" s="7">
        <f>0.01*(('[3]7-Nov-05'!$K21/(0.25*(9-'[3]7-Nov-05'!$F21)))+('[3]7-Nov-05'!$N21/(0.25*(9-'[3]7-Nov-05'!$G21))))/'[3]7-Nov-05'!$A21</f>
        <v>0.018248366013071896</v>
      </c>
      <c r="F20" s="7">
        <f>0.01*(('[4]21-Nov-05'!$K21/(0.25*(9-'[4]21-Nov-05'!$F21)))+('[4]21-Nov-05'!$N21/(0.25*(9-'[4]21-Nov-05'!$G21))))/'[4]21-Nov-05'!$A21</f>
        <v>0.017689629629629628</v>
      </c>
      <c r="G20" s="7">
        <f>0.01*(('[5]5-Dec-05'!$K21/(0.25*(9-'[5]5-Dec-05'!$F21)))+('[5]5-Dec-05'!$N21/(0.25*(9-'[5]5-Dec-05'!$G21))))/'[5]5-Dec-05'!$A21</f>
        <v>0.01254700854700855</v>
      </c>
      <c r="H20" s="7">
        <f>0.01*(('[6]19-Dec-05'!$K21/(0.25*(9-'[6]19-Dec-05'!$F21)))+('[6]19-Dec-05'!$N21/(0.25*(9-'[6]19-Dec-05'!$G21))))/'[6]19-Dec-05'!$A21</f>
        <v>0.012031746031746032</v>
      </c>
      <c r="I20" s="7">
        <f>0.01*(('[7]2-Jan-06'!$K21/(0.25*(9-'[7]2-Jan-06'!$F21)))+('[7]2-Jan-06'!$N21/(0.25*(9-'[7]2-Jan-06'!$G21))))/'[7]2-Jan-06'!$A21</f>
        <v>0.009185185185185185</v>
      </c>
      <c r="J20" s="7">
        <f>0.01*(('[8]17-Jan-06'!$K21/(0.25*(9-'[8]17-Jan-06'!$F21)))+('[8]17-Jan-06'!$N21/(0.25*(9-'[8]17-Jan-06'!$G21))))/'[8]17-Jan-06'!$A21</f>
        <v>0.010341904761904762</v>
      </c>
      <c r="K20" s="7">
        <f>0.01*(('[9]30-Jan-06'!$K21/(0.25*(9-'[9]30-Jan-06'!$F21)))+('[9]30-Jan-06'!$N21/(0.25*(9-'[9]30-Jan-06'!$G21))))/'[9]30-Jan-06'!$A21</f>
        <v>0.032615384615384616</v>
      </c>
      <c r="L20" s="7">
        <f>0.01*(('[10]14-Feb-06'!$K21/(0.25*(9-'[10]14-Feb-06'!$F21)))+('[10]14-Feb-06'!$N21/(0.25*(9-'[10]14-Feb-06'!$G21))))/'[10]14-Feb-06'!$A21</f>
        <v>0.00996078431372549</v>
      </c>
      <c r="M20" s="7">
        <f>0.01*(('[11]27-Feb-06'!$K21/(0.25*(9-'[11]27-Feb-06'!$F21)))+('[11]27-Feb-06'!$N21/(0.25*(9-'[11]27-Feb-06'!$G21))))/'[11]27-Feb-06'!$A21</f>
        <v>0.013592592592592595</v>
      </c>
      <c r="N20" s="7">
        <f>0.01*(('[12]13-Mar-06'!$K21/(0.25*(9-'[12]13-Mar-06'!$F21)))+('[12]13-Mar-06'!$N21/(0.25*(9-'[12]13-Mar-06'!$G21))))/'[12]13-Mar-06'!$A21</f>
        <v>0.012349206349206348</v>
      </c>
      <c r="O20" s="7">
        <f>0.01*(('[13]27-Mar-06'!$K21/(0.25*(9-'[13]27-Mar-06'!$F21)))+('[13]27-Mar-06'!$N21/(0.25*(9-'[13]27-Mar-06'!$G21))))/'[13]27-Mar-06'!$A21</f>
        <v>0.01699145299145299</v>
      </c>
      <c r="P20" s="7">
        <f>0.01*(('[14]10-Apr-06'!$K21/(0.25*(9-'[14]10-Apr-06'!$F21)))+('[14]10-Apr-06'!$N21/(0.25*(9-'[14]10-Apr-06'!$G21))))/'[14]10-Apr-06'!$A21</f>
        <v>0.021544973544973544</v>
      </c>
      <c r="Q20" s="7">
        <f>0.01*(('[15]24-Apr-06'!$K21/(0.25*(9-'[15]24-Apr-06'!$F21)))+('[15]24-Apr-06'!$N21/(0.25*(9-'[15]24-Apr-06'!$G21))))/'[15]24-Apr-06'!$A21</f>
        <v>0.034370370370370364</v>
      </c>
      <c r="R20" s="7">
        <f>0.01*(('[16]8-May-06'!$K21/(0.25*(9-'[16]8-May-06'!$F21)))+('[16]8-May-06'!$N21/(0.25*(9-'[16]8-May-06'!$G21))))/'[16]8-May-06'!$A21</f>
        <v>0.037806296296296296</v>
      </c>
      <c r="S20" s="7">
        <f>0.01*(('[17]23-May-06'!$K21/(0.25*(9-'[17]23-May-06'!$F21)))+('[17]23-May-06'!$N21/(0.25*(9-'[17]23-May-06'!$G21))))/'[17]23-May-06'!$A21</f>
        <v>0.027774117647058824</v>
      </c>
      <c r="T20" s="7">
        <f>0.01*(('[18]5-Jun-06'!$K21/(0.25*(9-'[18]5-Jun-06'!$F21)))+('[18]5-Jun-06'!$N21/(0.25*(9-'[18]5-Jun-06'!$G21))))/'[18]5-Jun-06'!$A21</f>
        <v>0.018424242424242423</v>
      </c>
      <c r="U20" s="7">
        <f>0.01*(('[19]19-Jun-06'!$K21/(0.25*(9-'[19]19-Jun-06'!$F21)))+('[19]19-Jun-06'!$N21/(0.25*(9-'[19]19-Jun-06'!$G21))))/'[19]19-Jun-06'!$A21</f>
        <v>0.01107142857142857</v>
      </c>
      <c r="V20" s="7">
        <f>0.01*(('[20]4-Jul-06'!$K21/(0.25*(9-'[20]4-Jul-06'!$F21)))+('[20]4-Jul-06'!$N21/(0.25*(9-'[20]4-Jul-06'!$G21))))/'[20]4-Jul-06'!$A21</f>
        <v>0.01615686274509804</v>
      </c>
      <c r="W20" s="7">
        <f>0.01*(('[21]17-Jul-06'!$K21/(0.25*(9-'[21]17-Jul-06'!$F21)))+('[21]17-Jul-06'!$N21/(0.25*(9-'[21]17-Jul-06'!$G21))))/'[21]17-Jul-06'!$A21</f>
        <v>0.014962962962962963</v>
      </c>
      <c r="X20" s="7">
        <f>0.01*(('[22]1-Aug-06'!$K21/(0.25*(9-'[22]1-Aug-06'!$F21)))+('[22]1-Aug-06'!$N21/(0.25*(9-'[22]1-Aug-06'!$G21))))/'[22]1-Aug-06'!$A21</f>
        <v>0.012679682539682543</v>
      </c>
      <c r="Y20" s="7">
        <f>0.01*(('[23]14-Aug-06'!$K21/(0.25*(9-'[23]14-Aug-06'!$F21)))+('[23]14-Aug-06'!$N21/(0.25*(9-'[23]14-Aug-06'!$G21))))/'[23]14-Aug-06'!$A21</f>
        <v>0.018882857142857142</v>
      </c>
      <c r="Z20" s="7">
        <f>0.01*(('[24]28-Aug-06'!$K21/(0.25*(9-'[24]28-Aug-06'!$F21)))+('[24]28-Aug-06'!$N21/(0.25*(9-'[24]28-Aug-06'!$G21))))/'[24]28-Aug-06'!$A21</f>
        <v>0.011418803418803417</v>
      </c>
      <c r="AA20" s="7">
        <f>0.01*(('[25]11-Sep-06'!$K21/(0.25*(9-'[25]11-Sep-06'!$F21)))+('[25]11-Sep-06'!$N21/(0.25*(9-'[25]11-Sep-06'!$G21))))/'[25]11-Sep-06'!$A21</f>
        <v>0.012349206349206348</v>
      </c>
      <c r="AB20" s="7">
        <f>0.01*(('[26]25-Sep-06'!$K21/(0.25*(9-'[26]25-Sep-06'!$F21)))+('[26]25-Sep-06'!$N21/(0.25*(9-'[26]25-Sep-06'!$G21))))/'[26]25-Sep-06'!$A21</f>
        <v>0.02248888888888889</v>
      </c>
    </row>
    <row r="21" spans="2:28" ht="12">
      <c r="B21" s="5" t="s">
        <v>12</v>
      </c>
      <c r="C21" s="7">
        <f>0.01*(('[1]10-Oct-05'!$K22/(0.25*(9-'[1]10-Oct-05'!$F22)))+('[1]10-Oct-05'!$N22/(0.25*(9-'[1]10-Oct-05'!$G22))))/'[1]10-Oct-05'!$A22</f>
        <v>0.02574253968253968</v>
      </c>
      <c r="D21" s="7">
        <f>0.01*(('[2]24-Oct-05'!$K22/(0.25*(9-'[2]24-Oct-05'!$F22)))+('[2]24-Oct-05'!$N22/(0.25*(9-'[2]24-Oct-05'!$G22))))/'[2]24-Oct-05'!$A22</f>
        <v>0.023985396825396826</v>
      </c>
      <c r="E21" s="7">
        <f>0.01*(('[3]7-Nov-05'!$K22/(0.25*(9-'[3]7-Nov-05'!$F22)))+('[3]7-Nov-05'!$N22/(0.25*(9-'[3]7-Nov-05'!$G22))))/'[3]7-Nov-05'!$A22</f>
        <v>0.02481045751633987</v>
      </c>
      <c r="F21" s="7">
        <f>0.01*(('[4]21-Nov-05'!$K22/(0.25*(9-'[4]21-Nov-05'!$F22)))+('[4]21-Nov-05'!$N22/(0.25*(9-'[4]21-Nov-05'!$G22))))/'[4]21-Nov-05'!$A22</f>
        <v>0.027797979797979797</v>
      </c>
      <c r="G21" s="7">
        <f>0.01*(('[5]5-Dec-05'!$K22/(0.25*(9-'[5]5-Dec-05'!$F22)))+('[5]5-Dec-05'!$N22/(0.25*(9-'[5]5-Dec-05'!$G22))))/'[5]5-Dec-05'!$A22</f>
        <v>0.016444444444444446</v>
      </c>
      <c r="H21" s="7">
        <f>0.01*(('[6]19-Dec-05'!$K22/(0.25*(9-'[6]19-Dec-05'!$F22)))+('[6]19-Dec-05'!$N22/(0.25*(9-'[6]19-Dec-05'!$G22))))/'[6]19-Dec-05'!$A22</f>
        <v>0.018888888888888893</v>
      </c>
      <c r="I21" s="7">
        <f>0.01*(('[7]2-Jan-06'!$K22/(0.25*(9-'[7]2-Jan-06'!$F22)))+('[7]2-Jan-06'!$N22/(0.25*(9-'[7]2-Jan-06'!$G22))))/'[7]2-Jan-06'!$A22</f>
        <v>0.017362962962962962</v>
      </c>
      <c r="J21" s="7">
        <f>0.01*(('[8]17-Jan-06'!$K22/(0.25*(9-'[8]17-Jan-06'!$F22)))+('[8]17-Jan-06'!$N22/(0.25*(9-'[8]17-Jan-06'!$G22))))/'[8]17-Jan-06'!$A22</f>
        <v>0.025251746031746035</v>
      </c>
      <c r="K21" s="7">
        <f>0.01*(('[9]30-Jan-06'!$K22/(0.25*(9-'[9]30-Jan-06'!$F22)))+('[9]30-Jan-06'!$N22/(0.25*(9-'[9]30-Jan-06'!$G22))))/'[9]30-Jan-06'!$A22</f>
        <v>0.033880341880341884</v>
      </c>
      <c r="L21" s="7">
        <f>0.01*(('[10]14-Feb-06'!$K22/(0.25*(9-'[10]14-Feb-06'!$F22)))+('[10]14-Feb-06'!$N22/(0.25*(9-'[10]14-Feb-06'!$G22))))/'[10]14-Feb-06'!$A22</f>
        <v>0.01840522875816994</v>
      </c>
      <c r="M21" s="7">
        <f>0.01*(('[11]27-Feb-06'!$K22/(0.25*(9-'[11]27-Feb-06'!$F22)))+('[11]27-Feb-06'!$N22/(0.25*(9-'[11]27-Feb-06'!$G22))))/'[11]27-Feb-06'!$A22</f>
        <v>0.034555555555555555</v>
      </c>
      <c r="N21" s="7">
        <f>0.01*(('[12]13-Mar-06'!$K22/(0.25*(9-'[12]13-Mar-06'!$F22)))+('[12]13-Mar-06'!$N22/(0.25*(9-'[12]13-Mar-06'!$G22))))/'[12]13-Mar-06'!$A22</f>
        <v>0.019247863247863248</v>
      </c>
      <c r="O21" s="7">
        <f>0.01*(('[13]27-Mar-06'!$K22/(0.25*(9-'[13]27-Mar-06'!$F22)))+('[13]27-Mar-06'!$N22/(0.25*(9-'[13]27-Mar-06'!$G22))))/'[13]27-Mar-06'!$A22</f>
        <v>0.021535714285714287</v>
      </c>
      <c r="P21" s="7">
        <f>0.01*(('[14]10-Apr-06'!$K22/(0.25*(9-'[14]10-Apr-06'!$F22)))+('[14]10-Apr-06'!$N22/(0.25*(9-'[14]10-Apr-06'!$G22))))/'[14]10-Apr-06'!$A22</f>
        <v>0.024486772486772487</v>
      </c>
      <c r="Q21" s="7">
        <f>0.01*(('[15]24-Apr-06'!$K22/(0.25*(9-'[15]24-Apr-06'!$F22)))+('[15]24-Apr-06'!$N22/(0.25*(9-'[15]24-Apr-06'!$G22))))/'[15]24-Apr-06'!$A22</f>
        <v>0.06975753086419753</v>
      </c>
      <c r="R21" s="7">
        <f>0.01*(('[16]8-May-06'!$K22/(0.25*(9-'[16]8-May-06'!$F22)))+('[16]8-May-06'!$N22/(0.25*(9-'[16]8-May-06'!$G22))))/'[16]8-May-06'!$A22</f>
        <v>0.044815925925925926</v>
      </c>
      <c r="S21" s="7">
        <f>0.01*(('[17]23-May-06'!$K22/(0.25*(9-'[17]23-May-06'!$F22)))+('[17]23-May-06'!$N22/(0.25*(9-'[17]23-May-06'!$G22))))/'[17]23-May-06'!$A22</f>
        <v>0.03997385620915034</v>
      </c>
      <c r="T21" s="7">
        <f>0.01*(('[18]5-Jun-06'!$K22/(0.25*(9-'[18]5-Jun-06'!$F22)))+('[18]5-Jun-06'!$N22/(0.25*(9-'[18]5-Jun-06'!$G22))))/'[18]5-Jun-06'!$A22</f>
        <v>0.035393939393939394</v>
      </c>
      <c r="U21" s="7">
        <f>0.01*(('[19]19-Jun-06'!$K22/(0.25*(9-'[19]19-Jun-06'!$F22)))+('[19]19-Jun-06'!$N22/(0.25*(9-'[19]19-Jun-06'!$G22))))/'[19]19-Jun-06'!$A22</f>
        <v>0.024453015873015873</v>
      </c>
      <c r="V21" s="7">
        <f>0.01*(('[20]4-Jul-06'!$K22/(0.25*(9-'[20]4-Jul-06'!$F22)))+('[20]4-Jul-06'!$N22/(0.25*(9-'[20]4-Jul-06'!$G22))))/'[20]4-Jul-06'!$A22</f>
        <v>0.02226169934640523</v>
      </c>
      <c r="W21" s="7">
        <f>0.01*(('[21]17-Jul-06'!$K22/(0.25*(9-'[21]17-Jul-06'!$F22)))+('[21]17-Jul-06'!$N22/(0.25*(9-'[21]17-Jul-06'!$G22))))/'[21]17-Jul-06'!$A22</f>
        <v>0.019595959595959597</v>
      </c>
      <c r="X21" s="7">
        <f>0.01*(('[22]1-Aug-06'!$K22/(0.25*(9-'[22]1-Aug-06'!$F22)))+('[22]1-Aug-06'!$N22/(0.25*(9-'[22]1-Aug-06'!$G22))))/'[22]1-Aug-06'!$A22</f>
        <v>0.013707555555555556</v>
      </c>
      <c r="Y21" s="7">
        <f>0.01*(('[23]14-Aug-06'!$K22/(0.25*(9-'[23]14-Aug-06'!$F22)))+('[23]14-Aug-06'!$N22/(0.25*(9-'[23]14-Aug-06'!$G22))))/'[23]14-Aug-06'!$A22</f>
        <v>0.022063492063492063</v>
      </c>
      <c r="Z21" s="7">
        <f>0.01*(('[24]28-Aug-06'!$K22/(0.25*(9-'[24]28-Aug-06'!$F22)))+('[24]28-Aug-06'!$N22/(0.25*(9-'[24]28-Aug-06'!$G22))))/'[24]28-Aug-06'!$A22</f>
        <v>0.015658119658119658</v>
      </c>
      <c r="AA21" s="7">
        <f>0.01*(('[25]11-Sep-06'!$K22/(0.25*(9-'[25]11-Sep-06'!$F22)))+('[25]11-Sep-06'!$N22/(0.25*(9-'[25]11-Sep-06'!$G22))))/'[25]11-Sep-06'!$A22</f>
        <v>0.016285714285714285</v>
      </c>
      <c r="AB21" s="7">
        <f>0.01*(('[26]25-Sep-06'!$K22/(0.25*(9-'[26]25-Sep-06'!$F22)))+('[26]25-Sep-06'!$N22/(0.25*(9-'[26]25-Sep-06'!$G22))))/'[26]25-Sep-06'!$A22</f>
        <v>0.02578206349206349</v>
      </c>
    </row>
    <row r="22" spans="2:28" ht="12">
      <c r="B22" s="5" t="s">
        <v>13</v>
      </c>
      <c r="C22" s="7">
        <f>0.01*(('[1]10-Oct-05'!$K23/(0.25*(9-'[1]10-Oct-05'!$F23)))+('[1]10-Oct-05'!$N23/(0.25*(9-'[1]10-Oct-05'!$G23))))/'[1]10-Oct-05'!$A23</f>
        <v>0.0222768253968254</v>
      </c>
      <c r="D22" s="7">
        <f>0.01*(('[2]24-Oct-05'!$K23/(0.25*(9-'[2]24-Oct-05'!$F23)))+('[2]24-Oct-05'!$N23/(0.25*(9-'[2]24-Oct-05'!$G23))))/'[2]24-Oct-05'!$A23</f>
        <v>0.02224952380952381</v>
      </c>
      <c r="E22" s="7">
        <f>0.01*(('[3]7-Nov-05'!$K23/(0.25*(9-'[3]7-Nov-05'!$F23)))+('[3]7-Nov-05'!$N23/(0.25*(9-'[3]7-Nov-05'!$G23))))/'[3]7-Nov-05'!$A23</f>
        <v>0.0254959477124183</v>
      </c>
      <c r="F22" s="7">
        <f>0.01*(('[4]21-Nov-05'!$K23/(0.25*(9-'[4]21-Nov-05'!$F23)))+('[4]21-Nov-05'!$N23/(0.25*(9-'[4]21-Nov-05'!$G23))))/'[4]21-Nov-05'!$A23</f>
        <v>0.016282828282828284</v>
      </c>
      <c r="G22" s="7">
        <f>0.01*(('[5]5-Dec-05'!$K23/(0.25*(9-'[5]5-Dec-05'!$F23)))+('[5]5-Dec-05'!$N23/(0.25*(9-'[5]5-Dec-05'!$G23))))/'[5]5-Dec-05'!$A23</f>
        <v>0.010317460317460319</v>
      </c>
      <c r="H22" s="7">
        <f>0.01*(('[6]19-Dec-05'!$K23/(0.25*(9-'[6]19-Dec-05'!$F23)))+('[6]19-Dec-05'!$N23/(0.25*(9-'[6]19-Dec-05'!$G23))))/'[6]19-Dec-05'!$A23</f>
        <v>0.014943492063492063</v>
      </c>
      <c r="I22" s="7">
        <f>0.01*(('[7]2-Jan-06'!$K23/(0.25*(9-'[7]2-Jan-06'!$F23)))+('[7]2-Jan-06'!$N23/(0.25*(9-'[7]2-Jan-06'!$G23))))/'[7]2-Jan-06'!$A23</f>
        <v>0.010888888888888889</v>
      </c>
      <c r="J22" s="7">
        <f>0.01*(('[8]17-Jan-06'!$K23/(0.25*(9-'[8]17-Jan-06'!$F23)))+('[8]17-Jan-06'!$N23/(0.25*(9-'[8]17-Jan-06'!$G23))))/'[8]17-Jan-06'!$A23</f>
        <v>0.010725925925925925</v>
      </c>
      <c r="K22" s="7">
        <f>0.01*(('[9]30-Jan-06'!$K23/(0.25*(9-'[9]30-Jan-06'!$F23)))+('[9]30-Jan-06'!$N23/(0.25*(9-'[9]30-Jan-06'!$G23))))/'[9]30-Jan-06'!$A23</f>
        <v>0.03279760683760684</v>
      </c>
      <c r="L22" s="7">
        <f>0.01*(('[10]14-Feb-06'!$K23/(0.25*(9-'[10]14-Feb-06'!$F23)))+('[10]14-Feb-06'!$N23/(0.25*(9-'[10]14-Feb-06'!$G23))))/'[10]14-Feb-06'!$A23</f>
        <v>0.01918954248366013</v>
      </c>
      <c r="M22" s="7">
        <f>0.01*(('[11]27-Feb-06'!$K23/(0.25*(9-'[11]27-Feb-06'!$F23)))+('[11]27-Feb-06'!$N23/(0.25*(9-'[11]27-Feb-06'!$G23))))/'[11]27-Feb-06'!$A23</f>
        <v>0.025444444444444447</v>
      </c>
      <c r="N22" s="7">
        <f>0.01*(('[12]13-Mar-06'!$K23/(0.25*(9-'[12]13-Mar-06'!$F23)))+('[12]13-Mar-06'!$N23/(0.25*(9-'[12]13-Mar-06'!$G23))))/'[12]13-Mar-06'!$A23</f>
        <v>0.011555555555555553</v>
      </c>
      <c r="O22" s="7">
        <f>0.01*(('[13]27-Mar-06'!$K23/(0.25*(9-'[13]27-Mar-06'!$F23)))+('[13]27-Mar-06'!$N23/(0.25*(9-'[13]27-Mar-06'!$G23))))/'[13]27-Mar-06'!$A23</f>
        <v>0.01742857142857143</v>
      </c>
      <c r="P22" s="7">
        <f>0.01*(('[14]10-Apr-06'!$K23/(0.25*(9-'[14]10-Apr-06'!$F23)))+('[14]10-Apr-06'!$N23/(0.25*(9-'[14]10-Apr-06'!$G23))))/'[14]10-Apr-06'!$A23</f>
        <v>0.04174984126984127</v>
      </c>
      <c r="Q22" s="7">
        <f>0.01*(('[15]24-Apr-06'!$K23/(0.25*(9-'[15]24-Apr-06'!$F23)))+('[15]24-Apr-06'!$N23/(0.25*(9-'[15]24-Apr-06'!$G23))))/'[15]24-Apr-06'!$A23</f>
        <v>0.027583333333333335</v>
      </c>
      <c r="R22" s="7">
        <f>0.01*(('[16]8-May-06'!$K23/(0.25*(9-'[16]8-May-06'!$F23)))+('[16]8-May-06'!$N23/(0.25*(9-'[16]8-May-06'!$G23))))/'[16]8-May-06'!$A23</f>
        <v>0.02351851851851852</v>
      </c>
      <c r="S22" s="7">
        <f>0.01*(('[17]23-May-06'!$K23/(0.25*(9-'[17]23-May-06'!$F23)))+('[17]23-May-06'!$N23/(0.25*(9-'[17]23-May-06'!$G23))))/'[17]23-May-06'!$A23</f>
        <v>0.02423555555555556</v>
      </c>
      <c r="T22" s="7">
        <f>0.01*(('[18]5-Jun-06'!$K23/(0.25*(9-'[18]5-Jun-06'!$F23)))+('[18]5-Jun-06'!$N23/(0.25*(9-'[18]5-Jun-06'!$G23))))/'[18]5-Jun-06'!$A23</f>
        <v>0.02365811965811966</v>
      </c>
      <c r="U22" s="7">
        <f>0.01*(('[19]19-Jun-06'!$K23/(0.25*(9-'[19]19-Jun-06'!$F23)))+('[19]19-Jun-06'!$N23/(0.25*(9-'[19]19-Jun-06'!$G23))))/'[19]19-Jun-06'!$A23</f>
        <v>0.014798095238095237</v>
      </c>
      <c r="V22" s="7">
        <f>0.01*(('[20]4-Jul-06'!$K23/(0.25*(9-'[20]4-Jul-06'!$F23)))+('[20]4-Jul-06'!$N23/(0.25*(9-'[20]4-Jul-06'!$G23))))/'[20]4-Jul-06'!$A23</f>
        <v>0.020431633986928103</v>
      </c>
      <c r="W22" s="7">
        <f>0.01*(('[21]17-Jul-06'!$K23/(0.25*(9-'[21]17-Jul-06'!$F23)))+('[21]17-Jul-06'!$N23/(0.25*(9-'[21]17-Jul-06'!$G23))))/'[21]17-Jul-06'!$A23</f>
        <v>0.01958060606060606</v>
      </c>
      <c r="X22" s="7">
        <f>0.01*(('[22]1-Aug-06'!$K23/(0.25*(9-'[22]1-Aug-06'!$F23)))+('[22]1-Aug-06'!$N23/(0.25*(9-'[22]1-Aug-06'!$G23))))/'[22]1-Aug-06'!$A23</f>
        <v>0.021896296296296296</v>
      </c>
      <c r="Y22" s="7">
        <f>0.01*(('[23]14-Aug-06'!$K23/(0.25*(9-'[23]14-Aug-06'!$F23)))+('[23]14-Aug-06'!$N23/(0.25*(9-'[23]14-Aug-06'!$G23))))/'[23]14-Aug-06'!$A23</f>
        <v>0.01460984126984127</v>
      </c>
      <c r="Z22" s="7">
        <f>0.01*(('[24]28-Aug-06'!$K23/(0.25*(9-'[24]28-Aug-06'!$F23)))+('[24]28-Aug-06'!$N23/(0.25*(9-'[24]28-Aug-06'!$G23))))/'[24]28-Aug-06'!$A23</f>
        <v>0.01635760683760684</v>
      </c>
      <c r="AA22" s="7">
        <f>0.01*(('[25]11-Sep-06'!$K23/(0.25*(9-'[25]11-Sep-06'!$F23)))+('[25]11-Sep-06'!$N23/(0.25*(9-'[25]11-Sep-06'!$G23))))/'[25]11-Sep-06'!$A23</f>
        <v>0.012495873015873014</v>
      </c>
      <c r="AB22" s="7">
        <f>0.01*(('[26]25-Sep-06'!$K23/(0.25*(9-'[26]25-Sep-06'!$F23)))+('[26]25-Sep-06'!$N23/(0.25*(9-'[26]25-Sep-06'!$G23))))/'[26]25-Sep-06'!$A23</f>
        <v>0.014476190476190476</v>
      </c>
    </row>
    <row r="23" spans="2:28" ht="12">
      <c r="B23" s="5" t="s">
        <v>14</v>
      </c>
      <c r="C23" s="7">
        <f>0.01*(('[1]10-Oct-05'!$K24/(0.25*(9-'[1]10-Oct-05'!$F24)))+('[1]10-Oct-05'!$N24/(0.25*(9-'[1]10-Oct-05'!$G24))))/'[1]10-Oct-05'!$A24</f>
        <v>0.01380952380952381</v>
      </c>
      <c r="D23" s="7">
        <f>0.01*(('[2]24-Oct-05'!$K24/(0.25*(9-'[2]24-Oct-05'!$F24)))+('[2]24-Oct-05'!$N24/(0.25*(9-'[2]24-Oct-05'!$G24))))/'[2]24-Oct-05'!$A24</f>
        <v>0.01584126984126984</v>
      </c>
      <c r="E23" s="7">
        <f>0.01*(('[3]7-Nov-05'!$K24/(0.25*(9-'[3]7-Nov-05'!$F24)))+('[3]7-Nov-05'!$N24/(0.25*(9-'[3]7-Nov-05'!$G24))))/'[3]7-Nov-05'!$A24</f>
        <v>0.02295503267973856</v>
      </c>
      <c r="F23" s="7">
        <f>0.01*(('[4]21-Nov-05'!$K24/(0.25*(9-'[4]21-Nov-05'!$F24)))+('[4]21-Nov-05'!$N24/(0.25*(9-'[4]21-Nov-05'!$G24))))/'[4]21-Nov-05'!$A24</f>
        <v>0.026000404040404042</v>
      </c>
      <c r="G23" s="7">
        <f>0.01*(('[5]5-Dec-05'!$K24/(0.25*(9-'[5]5-Dec-05'!$F24)))+('[5]5-Dec-05'!$N24/(0.25*(9-'[5]5-Dec-05'!$G24))))/'[5]5-Dec-05'!$A24</f>
        <v>0.010952380952380953</v>
      </c>
      <c r="H23" s="7">
        <f>0.01*(('[6]19-Dec-05'!$K24/(0.25*(9-'[6]19-Dec-05'!$F24)))+('[6]19-Dec-05'!$N24/(0.25*(9-'[6]19-Dec-05'!$G24))))/'[6]19-Dec-05'!$A24</f>
        <v>0.013333333333333334</v>
      </c>
      <c r="I23" s="7">
        <f>0.01*(('[7]2-Jan-06'!$K24/(0.25*(9-'[7]2-Jan-06'!$F24)))+('[7]2-Jan-06'!$N24/(0.25*(9-'[7]2-Jan-06'!$G24))))/'[7]2-Jan-06'!$A24</f>
        <v>0.01092063492063492</v>
      </c>
      <c r="J23" s="7">
        <f>0.01*(('[8]17-Jan-06'!$K24/(0.25*(9-'[8]17-Jan-06'!$F24)))+('[8]17-Jan-06'!$N24/(0.25*(9-'[8]17-Jan-06'!$G24))))/'[8]17-Jan-06'!$A24</f>
        <v>0.012177777777777779</v>
      </c>
      <c r="K23" s="7">
        <f>0.01*(('[9]30-Jan-06'!$K24/(0.25*(9-'[9]30-Jan-06'!$F24)))+('[9]30-Jan-06'!$N24/(0.25*(9-'[9]30-Jan-06'!$G24))))/'[9]30-Jan-06'!$A24</f>
        <v>0.02218803418803419</v>
      </c>
      <c r="L23" s="7">
        <f>0.01*(('[10]14-Feb-06'!$K24/(0.25*(9-'[10]14-Feb-06'!$F24)))+('[10]14-Feb-06'!$N24/(0.25*(9-'[10]14-Feb-06'!$G24))))/'[10]14-Feb-06'!$A24</f>
        <v>0.012235294117647056</v>
      </c>
      <c r="M23" s="7">
        <f>0.01*(('[11]27-Feb-06'!$K24/(0.25*(9-'[11]27-Feb-06'!$F24)))+('[11]27-Feb-06'!$N24/(0.25*(9-'[11]27-Feb-06'!$G24))))/'[11]27-Feb-06'!$A24</f>
        <v>0.013526296296296295</v>
      </c>
      <c r="N23" s="7">
        <f>0.01*(('[12]13-Mar-06'!$K24/(0.25*(9-'[12]13-Mar-06'!$F24)))+('[12]13-Mar-06'!$N24/(0.25*(9-'[12]13-Mar-06'!$G24))))/'[12]13-Mar-06'!$A24</f>
        <v>0.011384615384615384</v>
      </c>
      <c r="O23" s="7">
        <f>0.01*(('[13]27-Mar-06'!$K24/(0.25*(9-'[13]27-Mar-06'!$F24)))+('[13]27-Mar-06'!$N24/(0.25*(9-'[13]27-Mar-06'!$G24))))/'[13]27-Mar-06'!$A24</f>
        <v>0.01800634920634921</v>
      </c>
      <c r="P23" s="7">
        <f>0.01*(('[14]10-Apr-06'!$K24/(0.25*(9-'[14]10-Apr-06'!$F24)))+('[14]10-Apr-06'!$N24/(0.25*(9-'[14]10-Apr-06'!$G24))))/'[14]10-Apr-06'!$A24</f>
        <v>0.022412698412698412</v>
      </c>
      <c r="Q23" s="7">
        <f>0.01*(('[15]24-Apr-06'!$K24/(0.25*(9-'[15]24-Apr-06'!$F24)))+('[15]24-Apr-06'!$N24/(0.25*(9-'[15]24-Apr-06'!$G24))))/'[15]24-Apr-06'!$A24</f>
        <v>0.030007499999999996</v>
      </c>
      <c r="R23" s="7">
        <f>0.01*(('[16]8-May-06'!$K24/(0.25*(9-'[16]8-May-06'!$F24)))+('[16]8-May-06'!$N24/(0.25*(9-'[16]8-May-06'!$G24))))/'[16]8-May-06'!$A24</f>
        <v>0.02781481481481481</v>
      </c>
      <c r="S23" s="7">
        <f>0.01*(('[17]23-May-06'!$K24/(0.25*(9-'[17]23-May-06'!$F24)))+('[17]23-May-06'!$N24/(0.25*(9-'[17]23-May-06'!$G24))))/'[17]23-May-06'!$A24</f>
        <v>0.027022222222222222</v>
      </c>
      <c r="T23" s="7">
        <f>0.01*(('[18]5-Jun-06'!$K24/(0.25*(9-'[18]5-Jun-06'!$F24)))+('[18]5-Jun-06'!$N24/(0.25*(9-'[18]5-Jun-06'!$G24))))/'[18]5-Jun-06'!$A24</f>
        <v>0.02741880341880342</v>
      </c>
      <c r="U23" s="7">
        <f>0.01*(('[19]19-Jun-06'!$K24/(0.25*(9-'[19]19-Jun-06'!$F24)))+('[19]19-Jun-06'!$N24/(0.25*(9-'[19]19-Jun-06'!$G24))))/'[19]19-Jun-06'!$A24</f>
        <v>0.011841269841269842</v>
      </c>
      <c r="V23" s="7">
        <f>0.01*(('[20]4-Jul-06'!$K24/(0.25*(9-'[20]4-Jul-06'!$F24)))+('[20]4-Jul-06'!$N24/(0.25*(9-'[20]4-Jul-06'!$G24))))/'[20]4-Jul-06'!$A24</f>
        <v>0.03911111111111112</v>
      </c>
      <c r="W23" s="7">
        <f>0.01*(('[21]17-Jul-06'!$K24/(0.25*(9-'[21]17-Jul-06'!$F24)))+('[21]17-Jul-06'!$N24/(0.25*(9-'[21]17-Jul-06'!$G24))))/'[21]17-Jul-06'!$A24</f>
        <v>0.015176969696969696</v>
      </c>
      <c r="X23" s="7">
        <f>0.01*(('[22]1-Aug-06'!$K24/(0.25*(9-'[22]1-Aug-06'!$F24)))+('[22]1-Aug-06'!$N24/(0.25*(9-'[22]1-Aug-06'!$G24))))/'[22]1-Aug-06'!$A24</f>
        <v>0.00802962962962963</v>
      </c>
      <c r="Y23" s="7">
        <f>0.01*(('[23]14-Aug-06'!$K24/(0.25*(9-'[23]14-Aug-06'!$F24)))+('[23]14-Aug-06'!$N24/(0.25*(9-'[23]14-Aug-06'!$G24))))/'[23]14-Aug-06'!$A24</f>
        <v>0.012999365079365081</v>
      </c>
      <c r="Z23" s="7">
        <f>0.01*(('[24]28-Aug-06'!$K24/(0.25*(9-'[24]28-Aug-06'!$F24)))+('[24]28-Aug-06'!$N24/(0.25*(9-'[24]28-Aug-06'!$G24))))/'[24]28-Aug-06'!$A24</f>
        <v>0.013373333333333336</v>
      </c>
      <c r="AA23" s="7">
        <f>0.01*(('[25]11-Sep-06'!$K24/(0.25*(9-'[25]11-Sep-06'!$F24)))+('[25]11-Sep-06'!$N24/(0.25*(9-'[25]11-Sep-06'!$G24))))/'[25]11-Sep-06'!$A24</f>
        <v>0.009904761904761906</v>
      </c>
      <c r="AB23" s="7">
        <f>0.01*(('[26]25-Sep-06'!$K24/(0.25*(9-'[26]25-Sep-06'!$F24)))+('[26]25-Sep-06'!$N24/(0.25*(9-'[26]25-Sep-06'!$G24))))/'[26]25-Sep-06'!$A24</f>
        <v>0.01565079365079365</v>
      </c>
    </row>
    <row r="24" spans="2:28" ht="12">
      <c r="B24" s="5" t="s">
        <v>15</v>
      </c>
      <c r="C24" s="7">
        <f>0.01*(('[1]10-Oct-05'!$K25/(0.25*(9-'[1]10-Oct-05'!$F25)))+('[1]10-Oct-05'!$N25/(0.25*(9-'[1]10-Oct-05'!$G25))))/'[1]10-Oct-05'!$A25</f>
        <v>0.019047619047619046</v>
      </c>
      <c r="D24" s="7">
        <f>0.01*(('[2]24-Oct-05'!$K25/(0.25*(9-'[2]24-Oct-05'!$F25)))+('[2]24-Oct-05'!$N25/(0.25*(9-'[2]24-Oct-05'!$G25))))/'[2]24-Oct-05'!$A25</f>
        <v>0.017665098039215687</v>
      </c>
      <c r="E24" s="7">
        <f>0.01*(('[3]7-Nov-05'!$K25/(0.25*(9-'[3]7-Nov-05'!$F25)))+('[3]7-Nov-05'!$N25/(0.25*(9-'[3]7-Nov-05'!$G25))))/'[3]7-Nov-05'!$A25</f>
        <v>0.012711111111111112</v>
      </c>
      <c r="F24" s="7">
        <f>0.01*(('[4]21-Nov-05'!$K25/(0.25*(9-'[4]21-Nov-05'!$F25)))+('[4]21-Nov-05'!$N25/(0.25*(9-'[4]21-Nov-05'!$G25))))/'[4]21-Nov-05'!$A25</f>
        <v>0.024740740740740737</v>
      </c>
      <c r="G24" s="7">
        <f>0.01*(('[5]5-Dec-05'!$K25/(0.25*(9-'[5]5-Dec-05'!$F25)))+('[5]5-Dec-05'!$N25/(0.25*(9-'[5]5-Dec-05'!$G25))))/'[5]5-Dec-05'!$A25</f>
        <v>0.01102984126984127</v>
      </c>
      <c r="H24" s="7">
        <f>0.01*(('[6]19-Dec-05'!$K25/(0.25*(9-'[6]19-Dec-05'!$F25)))+('[6]19-Dec-05'!$N25/(0.25*(9-'[6]19-Dec-05'!$G25))))/'[6]19-Dec-05'!$A25</f>
        <v>0.012603174603174604</v>
      </c>
      <c r="I24" s="7">
        <f>0.01*(('[7]2-Jan-06'!$K25/(0.25*(9-'[7]2-Jan-06'!$F25)))+('[7]2-Jan-06'!$N25/(0.25*(9-'[7]2-Jan-06'!$G25))))/'[7]2-Jan-06'!$A25</f>
        <v>0.01221361111111111</v>
      </c>
      <c r="J24" s="7">
        <f>0.01*(('[8]17-Jan-06'!$K25/(0.25*(9-'[8]17-Jan-06'!$F25)))+('[8]17-Jan-06'!$N25/(0.25*(9-'[8]17-Jan-06'!$G25))))/'[8]17-Jan-06'!$A25</f>
        <v>0.015288205128205128</v>
      </c>
      <c r="K24" s="7">
        <f>0.01*(('[9]30-Jan-06'!$K25/(0.25*(9-'[9]30-Jan-06'!$F25)))+('[9]30-Jan-06'!$N25/(0.25*(9-'[9]30-Jan-06'!$G25))))/'[9]30-Jan-06'!$A25</f>
        <v>0.022325714285714286</v>
      </c>
      <c r="L24" s="7">
        <f>0.01*(('[10]14-Feb-06'!$K25/(0.25*(9-'[10]14-Feb-06'!$F25)))+('[10]14-Feb-06'!$N25/(0.25*(9-'[10]14-Feb-06'!$G25))))/'[10]14-Feb-06'!$A25</f>
        <v>0.013355277777777778</v>
      </c>
      <c r="M24" s="7">
        <f>0.01*(('[11]27-Feb-06'!$K25/(0.25*(9-'[11]27-Feb-06'!$F25)))+('[11]27-Feb-06'!$N25/(0.25*(9-'[11]27-Feb-06'!$G25))))/'[11]27-Feb-06'!$A25</f>
        <v>0.015466666666666665</v>
      </c>
      <c r="N24" s="7">
        <f>0.01*(('[12]13-Mar-06'!$K25/(0.25*(9-'[12]13-Mar-06'!$F25)))+('[12]13-Mar-06'!$N25/(0.25*(9-'[12]13-Mar-06'!$G25))))/'[12]13-Mar-06'!$A25</f>
        <v>0.01125</v>
      </c>
      <c r="O24" s="7">
        <f>0.01*(('[13]27-Mar-06'!$K25/(0.25*(9-'[13]27-Mar-06'!$F25)))+('[13]27-Mar-06'!$N25/(0.25*(9-'[13]27-Mar-06'!$G25))))/'[13]27-Mar-06'!$A25</f>
        <v>0.04205128205128205</v>
      </c>
      <c r="P24" s="7">
        <f>0.01*(('[14]10-Apr-06'!$K25/(0.25*(9-'[14]10-Apr-06'!$F25)))+('[14]10-Apr-06'!$N25/(0.25*(9-'[14]10-Apr-06'!$G25))))/'[14]10-Apr-06'!$A25</f>
        <v>0.03356613756613756</v>
      </c>
      <c r="Q24" s="7">
        <f>0.01*(('[15]24-Apr-06'!$K25/(0.25*(9-'[15]24-Apr-06'!$F25)))+('[15]24-Apr-06'!$N25/(0.25*(9-'[15]24-Apr-06'!$G25))))/'[15]24-Apr-06'!$A25</f>
        <v>0.05204952380952381</v>
      </c>
      <c r="R24" s="7">
        <f>0.01*(('[16]8-May-06'!$K25/(0.25*(9-'[16]8-May-06'!$F25)))+('[16]8-May-06'!$N25/(0.25*(9-'[16]8-May-06'!$G25))))/'[16]8-May-06'!$A25</f>
        <v>0.0513015873015873</v>
      </c>
      <c r="S24" s="7">
        <f>0.01*(('[17]23-May-06'!$K25/(0.25*(9-'[17]23-May-06'!$F25)))+('[17]23-May-06'!$N25/(0.25*(9-'[17]23-May-06'!$G25))))/'[17]23-May-06'!$A25</f>
        <v>0.056377777777777784</v>
      </c>
      <c r="T24" s="7">
        <f>0.01*(('[18]5-Jun-06'!$K25/(0.25*(9-'[18]5-Jun-06'!$F25)))+('[18]5-Jun-06'!$N25/(0.25*(9-'[18]5-Jun-06'!$G25))))/'[18]5-Jun-06'!$A25</f>
        <v>0.07027777777777779</v>
      </c>
      <c r="U24" s="7">
        <f>0.01*(('[19]19-Jun-06'!$K25/(0.25*(9-'[19]19-Jun-06'!$F25)))+('[19]19-Jun-06'!$N25/(0.25*(9-'[19]19-Jun-06'!$G25))))/'[19]19-Jun-06'!$A25</f>
        <v>0.01448888888888889</v>
      </c>
      <c r="V24" s="7">
        <f>0.01*(('[20]4-Jul-06'!$K25/(0.25*(9-'[20]4-Jul-06'!$F25)))+('[20]4-Jul-06'!$N25/(0.25*(9-'[20]4-Jul-06'!$G25))))/'[20]4-Jul-06'!$A25</f>
        <v>0.023692307692307693</v>
      </c>
      <c r="W24" s="7">
        <f>0.01*(('[21]17-Jul-06'!$K25/(0.25*(9-'[21]17-Jul-06'!$F25)))+('[21]17-Jul-06'!$N25/(0.25*(9-'[21]17-Jul-06'!$G25))))/'[21]17-Jul-06'!$A25</f>
        <v>0.036444444444444446</v>
      </c>
      <c r="X24" s="7">
        <f>0.01*(('[22]1-Aug-06'!$K25/(0.25*(9-'[22]1-Aug-06'!$F25)))+('[22]1-Aug-06'!$N25/(0.25*(9-'[22]1-Aug-06'!$G25))))/'[22]1-Aug-06'!$A25</f>
        <v>0.03312820512820513</v>
      </c>
      <c r="Y24" s="7">
        <f>0.01*(('[23]14-Aug-06'!$K25/(0.25*(9-'[23]14-Aug-06'!$F25)))+('[23]14-Aug-06'!$N25/(0.25*(9-'[23]14-Aug-06'!$G25))))/'[23]14-Aug-06'!$A25</f>
        <v>0.020458989898989897</v>
      </c>
      <c r="Z24" s="7">
        <f>0.01*(('[24]28-Aug-06'!$K25/(0.25*(9-'[24]28-Aug-06'!$F25)))+('[24]28-Aug-06'!$N25/(0.25*(9-'[24]28-Aug-06'!$G25))))/'[24]28-Aug-06'!$A25</f>
        <v>0.013138333333333332</v>
      </c>
      <c r="AA24" s="7">
        <f>0.01*(('[25]11-Sep-06'!$K25/(0.25*(9-'[25]11-Sep-06'!$F25)))+('[25]11-Sep-06'!$N25/(0.25*(9-'[25]11-Sep-06'!$G25))))/'[25]11-Sep-06'!$A25</f>
        <v>0.013915555555555558</v>
      </c>
      <c r="AB24" s="7">
        <f>0.01*(('[26]25-Sep-06'!$K25/(0.25*(9-'[26]25-Sep-06'!$F25)))+('[26]25-Sep-06'!$N25/(0.25*(9-'[26]25-Sep-06'!$G25))))/'[26]25-Sep-06'!$A25</f>
        <v>0.035407407407407415</v>
      </c>
    </row>
    <row r="25" spans="2:28" ht="12">
      <c r="B25" s="5" t="s">
        <v>16</v>
      </c>
      <c r="C25" s="7">
        <f>0.01*(('[1]10-Oct-05'!$K26/(0.25*(9-'[1]10-Oct-05'!$F26)))+('[1]10-Oct-05'!$N26/(0.25*(9-'[1]10-Oct-05'!$G26))))/'[1]10-Oct-05'!$A26</f>
        <v>0.012222222222222221</v>
      </c>
      <c r="D25" s="7">
        <f>0.01*(('[2]24-Oct-05'!$K26/(0.25*(9-'[2]24-Oct-05'!$F26)))+('[2]24-Oct-05'!$N26/(0.25*(9-'[2]24-Oct-05'!$G26))))/'[2]24-Oct-05'!$A26</f>
        <v>0.015762962962962965</v>
      </c>
      <c r="E25" s="7">
        <f>0.01*(('[3]7-Nov-05'!$K26/(0.25*(9-'[3]7-Nov-05'!$F26)))+('[3]7-Nov-05'!$N26/(0.25*(9-'[3]7-Nov-05'!$G26))))/'[3]7-Nov-05'!$A26</f>
        <v>0.016000000000000004</v>
      </c>
      <c r="F25" s="7">
        <f>0.01*(('[4]21-Nov-05'!$K26/(0.25*(9-'[4]21-Nov-05'!$F26)))+('[4]21-Nov-05'!$N26/(0.25*(9-'[4]21-Nov-05'!$G26))))/'[4]21-Nov-05'!$A26</f>
        <v>0.022457516339869282</v>
      </c>
      <c r="G25" s="7">
        <f>0.01*(('[5]5-Dec-05'!$K26/(0.25*(9-'[5]5-Dec-05'!$F26)))+('[5]5-Dec-05'!$N26/(0.25*(9-'[5]5-Dec-05'!$G26))))/'[5]5-Dec-05'!$A26</f>
        <v>0.010666666666666666</v>
      </c>
      <c r="H25" s="7">
        <f>0.01*(('[6]19-Dec-05'!$K26/(0.25*(9-'[6]19-Dec-05'!$F26)))+('[6]19-Dec-05'!$N26/(0.25*(9-'[6]19-Dec-05'!$G26))))/'[6]19-Dec-05'!$A26</f>
        <v>0.009367521367521368</v>
      </c>
      <c r="I25" s="7">
        <f>0.01*(('[7]2-Jan-06'!$K26/(0.25*(9-'[7]2-Jan-06'!$F26)))+('[7]2-Jan-06'!$N26/(0.25*(9-'[7]2-Jan-06'!$G26))))/'[7]2-Jan-06'!$A26</f>
        <v>0.0094318954248366</v>
      </c>
      <c r="J25" s="7">
        <f>0.01*(('[8]17-Jan-06'!$K26/(0.25*(9-'[8]17-Jan-06'!$F26)))+('[8]17-Jan-06'!$N26/(0.25*(9-'[8]17-Jan-06'!$G26))))/'[8]17-Jan-06'!$A26</f>
        <v>0.013777777777777778</v>
      </c>
      <c r="K25" s="7">
        <f>0.01*(('[9]30-Jan-06'!$K26/(0.25*(9-'[9]30-Jan-06'!$F26)))+('[9]30-Jan-06'!$N26/(0.25*(9-'[9]30-Jan-06'!$G26))))/'[9]30-Jan-06'!$A26</f>
        <v>0.028603174603174603</v>
      </c>
      <c r="L25" s="7">
        <f>0.01*(('[10]14-Feb-06'!$K26/(0.25*(9-'[10]14-Feb-06'!$F26)))+('[10]14-Feb-06'!$N26/(0.25*(9-'[10]14-Feb-06'!$G26))))/'[10]14-Feb-06'!$A26</f>
        <v>0.013087521367521369</v>
      </c>
      <c r="M25" s="7">
        <f>0.01*(('[11]27-Feb-06'!$K26/(0.25*(9-'[11]27-Feb-06'!$F26)))+('[11]27-Feb-06'!$N26/(0.25*(9-'[11]27-Feb-06'!$G26))))/'[11]27-Feb-06'!$A26</f>
        <v>0.012952380952380951</v>
      </c>
      <c r="N25" s="7">
        <f>0.01*(('[12]13-Mar-06'!$K26/(0.25*(9-'[12]13-Mar-06'!$F26)))+('[12]13-Mar-06'!$N26/(0.25*(9-'[12]13-Mar-06'!$G26))))/'[12]13-Mar-06'!$A26</f>
        <v>0.008414814814814814</v>
      </c>
      <c r="O25" s="7">
        <f>0.01*(('[13]27-Mar-06'!$K26/(0.25*(9-'[13]27-Mar-06'!$F26)))+('[13]27-Mar-06'!$N26/(0.25*(9-'[13]27-Mar-06'!$G26))))/'[13]27-Mar-06'!$A26</f>
        <v>0.016285714285714285</v>
      </c>
      <c r="P25" s="7">
        <f>0.01*(('[14]10-Apr-06'!$K26/(0.25*(9-'[14]10-Apr-06'!$F26)))+('[14]10-Apr-06'!$N26/(0.25*(9-'[14]10-Apr-06'!$G26))))/'[14]10-Apr-06'!$A26</f>
        <v>0.020751111111111113</v>
      </c>
      <c r="Q25" s="7">
        <f>0.01*(('[15]24-Apr-06'!$K26/(0.25*(9-'[15]24-Apr-06'!$F26)))+('[15]24-Apr-06'!$N26/(0.25*(9-'[15]24-Apr-06'!$G26))))/'[15]24-Apr-06'!$A26</f>
        <v>0.03303703703703704</v>
      </c>
      <c r="R25" s="7">
        <f>0.01*(('[16]8-May-06'!$K26/(0.25*(9-'[16]8-May-06'!$F26)))+('[16]8-May-06'!$N26/(0.25*(9-'[16]8-May-06'!$G26))))/'[16]8-May-06'!$A26</f>
        <v>0.02741880341880342</v>
      </c>
      <c r="S25" s="7">
        <f>0.01*(('[17]23-May-06'!$K26/(0.25*(9-'[17]23-May-06'!$F26)))+('[17]23-May-06'!$N26/(0.25*(9-'[17]23-May-06'!$G26))))/'[17]23-May-06'!$A26</f>
        <v>0.026694444444444444</v>
      </c>
      <c r="T25" s="7">
        <f>0.01*(('[18]5-Jun-06'!$K26/(0.25*(9-'[18]5-Jun-06'!$F26)))+('[18]5-Jun-06'!$N26/(0.25*(9-'[18]5-Jun-06'!$G26))))/'[18]5-Jun-06'!$A26</f>
        <v>0.014148148148148148</v>
      </c>
      <c r="U25" s="7">
        <f>0.01*(('[19]19-Jun-06'!$K26/(0.25*(9-'[19]19-Jun-06'!$F26)))+('[19]19-Jun-06'!$N26/(0.25*(9-'[19]19-Jun-06'!$G26))))/'[19]19-Jun-06'!$A26</f>
        <v>0.01634188034188034</v>
      </c>
      <c r="V25" s="7">
        <f>0.01*(('[20]4-Jul-06'!$K26/(0.25*(9-'[20]4-Jul-06'!$F26)))+('[20]4-Jul-06'!$N26/(0.25*(9-'[20]4-Jul-06'!$G26))))/'[20]4-Jul-06'!$A26</f>
        <v>0.018290962962962964</v>
      </c>
      <c r="W25" s="7">
        <f>0.01*(('[21]17-Jul-06'!$K26/(0.25*(9-'[21]17-Jul-06'!$F26)))+('[21]17-Jul-06'!$N26/(0.25*(9-'[21]17-Jul-06'!$G26))))/'[21]17-Jul-06'!$A26</f>
        <v>0.013066666666666667</v>
      </c>
      <c r="X25" s="7">
        <f>0.01*(('[22]1-Aug-06'!$K26/(0.25*(9-'[22]1-Aug-06'!$F26)))+('[22]1-Aug-06'!$N26/(0.25*(9-'[22]1-Aug-06'!$G26))))/'[22]1-Aug-06'!$A26</f>
        <v>0.013037037037037038</v>
      </c>
      <c r="Y25" s="7">
        <f>0.01*(('[23]14-Aug-06'!$K26/(0.25*(9-'[23]14-Aug-06'!$F26)))+('[23]14-Aug-06'!$N26/(0.25*(9-'[23]14-Aug-06'!$G26))))/'[23]14-Aug-06'!$A26</f>
        <v>0.005381851851851853</v>
      </c>
      <c r="Z25" s="7">
        <f>0.01*(('[24]28-Aug-06'!$K26/(0.25*(9-'[24]28-Aug-06'!$F26)))+('[24]28-Aug-06'!$N26/(0.25*(9-'[24]28-Aug-06'!$G26))))/'[24]28-Aug-06'!$A26</f>
        <v>0.008222222222222223</v>
      </c>
      <c r="AA25" s="7">
        <f>0.01*(('[25]11-Sep-06'!$K26/(0.25*(9-'[25]11-Sep-06'!$F26)))+('[25]11-Sep-06'!$N26/(0.25*(9-'[25]11-Sep-06'!$G26))))/'[25]11-Sep-06'!$A26</f>
        <v>0.015904761904761904</v>
      </c>
      <c r="AB25" s="7">
        <f>0.01*(('[26]25-Sep-06'!$K26/(0.25*(9-'[26]25-Sep-06'!$F26)))+('[26]25-Sep-06'!$N26/(0.25*(9-'[26]25-Sep-06'!$G26))))/'[26]25-Sep-06'!$A26</f>
        <v>0.015934999999999998</v>
      </c>
    </row>
    <row r="26" spans="2:28" ht="12">
      <c r="B26" s="5" t="s">
        <v>17</v>
      </c>
      <c r="C26" s="7">
        <f>0.01*(('[1]10-Oct-05'!$K27/(0.25*(9-'[1]10-Oct-05'!$F27)))+('[1]10-Oct-05'!$N27/(0.25*(9-'[1]10-Oct-05'!$G27))))/'[1]10-Oct-05'!$A27</f>
        <v>0.012984126984126985</v>
      </c>
      <c r="D26" s="7">
        <f>0.01*(('[2]24-Oct-05'!$K27/(0.25*(9-'[2]24-Oct-05'!$F27)))+('[2]24-Oct-05'!$N27/(0.25*(9-'[2]24-Oct-05'!$G27))))/'[2]24-Oct-05'!$A27</f>
        <v>0.016126984126984125</v>
      </c>
      <c r="E26" s="7">
        <f>0.01*(('[3]7-Nov-05'!$K27/(0.25*(9-'[3]7-Nov-05'!$F27)))+('[3]7-Nov-05'!$N27/(0.25*(9-'[3]7-Nov-05'!$G27))))/'[3]7-Nov-05'!$A27</f>
        <v>0.018379084967320262</v>
      </c>
      <c r="F26" s="7">
        <f>0.01*(('[4]21-Nov-05'!$K27/(0.25*(9-'[4]21-Nov-05'!$F27)))+('[4]21-Nov-05'!$N27/(0.25*(9-'[4]21-Nov-05'!$G27))))/'[4]21-Nov-05'!$A27</f>
        <v>0.018185185185185186</v>
      </c>
      <c r="G26" s="7">
        <f>0.01*(('[5]5-Dec-05'!$K27/(0.25*(9-'[5]5-Dec-05'!$F27)))+('[5]5-Dec-05'!$N27/(0.25*(9-'[5]5-Dec-05'!$G27))))/'[5]5-Dec-05'!$A27</f>
        <v>0.012000000000000002</v>
      </c>
      <c r="H26" s="7">
        <f>0.01*(('[6]19-Dec-05'!$K27/(0.25*(9-'[6]19-Dec-05'!$F27)))+('[6]19-Dec-05'!$N27/(0.25*(9-'[6]19-Dec-05'!$G27))))/'[6]19-Dec-05'!$A27</f>
        <v>0.017015873015873016</v>
      </c>
      <c r="I26" s="7">
        <f>0.01*(('[7]2-Jan-06'!$K27/(0.25*(9-'[7]2-Jan-06'!$F27)))+('[7]2-Jan-06'!$N27/(0.25*(9-'[7]2-Jan-06'!$G27))))/'[7]2-Jan-06'!$A27</f>
        <v>0.01783851851851852</v>
      </c>
      <c r="J26" s="7">
        <f>0.01*(('[8]17-Jan-06'!$K27/(0.25*(9-'[8]17-Jan-06'!$F27)))+('[8]17-Jan-06'!$N27/(0.25*(9-'[8]17-Jan-06'!$G27))))/'[8]17-Jan-06'!$A27</f>
        <v>0.014345714285714285</v>
      </c>
      <c r="K26" s="7">
        <f>0.01*(('[9]30-Jan-06'!$K27/(0.25*(9-'[9]30-Jan-06'!$F27)))+('[9]30-Jan-06'!$N27/(0.25*(9-'[9]30-Jan-06'!$G27))))/'[9]30-Jan-06'!$A27</f>
        <v>0.045949059829059835</v>
      </c>
      <c r="L26" s="7">
        <f>0.01*(('[10]14-Feb-06'!$K27/(0.25*(9-'[10]14-Feb-06'!$F27)))+('[10]14-Feb-06'!$N27/(0.25*(9-'[10]14-Feb-06'!$G27))))/'[10]14-Feb-06'!$A27</f>
        <v>0.011267973856209151</v>
      </c>
      <c r="M26" s="7">
        <f>0.01*(('[11]27-Feb-06'!$K27/(0.25*(9-'[11]27-Feb-06'!$F27)))+('[11]27-Feb-06'!$N27/(0.25*(9-'[11]27-Feb-06'!$G27))))/'[11]27-Feb-06'!$A27</f>
        <v>0.01376074074074074</v>
      </c>
      <c r="N26" s="7">
        <f>0.01*(('[12]13-Mar-06'!$K27/(0.25*(9-'[12]13-Mar-06'!$F27)))+('[12]13-Mar-06'!$N27/(0.25*(9-'[12]13-Mar-06'!$G27))))/'[12]13-Mar-06'!$A27</f>
        <v>0.010730158730158729</v>
      </c>
      <c r="O26" s="7">
        <f>0.01*(('[13]27-Mar-06'!$K27/(0.25*(9-'[13]27-Mar-06'!$F27)))+('[13]27-Mar-06'!$N27/(0.25*(9-'[13]27-Mar-06'!$G27))))/'[13]27-Mar-06'!$A27</f>
        <v>0.020220512820512824</v>
      </c>
      <c r="P26" s="7">
        <f>0.01*(('[14]10-Apr-06'!$K27/(0.25*(9-'[14]10-Apr-06'!$F27)))+('[14]10-Apr-06'!$N27/(0.25*(9-'[14]10-Apr-06'!$G27))))/'[14]10-Apr-06'!$A27</f>
        <v>0.05972486772486772</v>
      </c>
      <c r="Q26" s="7">
        <f>0.01*(('[15]24-Apr-06'!$K27/(0.25*(9-'[15]24-Apr-06'!$F27)))+('[15]24-Apr-06'!$N27/(0.25*(9-'[15]24-Apr-06'!$G27))))/'[15]24-Apr-06'!$A27</f>
        <v>0.03710864197530864</v>
      </c>
      <c r="R26" s="7">
        <f>0.01*(('[16]8-May-06'!$K27/(0.25*(9-'[16]8-May-06'!$F27)))+('[16]8-May-06'!$N27/(0.25*(9-'[16]8-May-06'!$G27))))/'[16]8-May-06'!$A27</f>
        <v>0.032999999999999995</v>
      </c>
      <c r="S26" s="7">
        <f>0.01*(('[17]23-May-06'!$K27/(0.25*(9-'[17]23-May-06'!$F27)))+('[17]23-May-06'!$N27/(0.25*(9-'[17]23-May-06'!$G27))))/'[17]23-May-06'!$A27</f>
        <v>0.024104575163398693</v>
      </c>
      <c r="T26" s="7">
        <f>0.01*(('[18]5-Jun-06'!$K27/(0.25*(9-'[18]5-Jun-06'!$F27)))+('[18]5-Jun-06'!$N27/(0.25*(9-'[18]5-Jun-06'!$G27))))/'[18]5-Jun-06'!$A27</f>
        <v>0.02622727272727273</v>
      </c>
      <c r="U26" s="7">
        <f>0.01*(('[19]19-Jun-06'!$K27/(0.25*(9-'[19]19-Jun-06'!$F27)))+('[19]19-Jun-06'!$N27/(0.25*(9-'[19]19-Jun-06'!$G27))))/'[19]19-Jun-06'!$A27</f>
        <v>0.01034920634920635</v>
      </c>
      <c r="V26" s="7">
        <f>0.01*(('[20]4-Jul-06'!$K27/(0.25*(9-'[20]4-Jul-06'!$F27)))+('[20]4-Jul-06'!$N27/(0.25*(9-'[20]4-Jul-06'!$G27))))/'[20]4-Jul-06'!$A27</f>
        <v>0.01738562091503268</v>
      </c>
      <c r="W26" s="7">
        <f>0.01*(('[21]17-Jul-06'!$K27/(0.25*(9-'[21]17-Jul-06'!$F27)))+('[21]17-Jul-06'!$N27/(0.25*(9-'[21]17-Jul-06'!$G27))))/'[21]17-Jul-06'!$A27</f>
        <v>0.016297037037037037</v>
      </c>
      <c r="X26" s="7">
        <f>0.01*(('[22]1-Aug-06'!$K27/(0.25*(9-'[22]1-Aug-06'!$F27)))+('[22]1-Aug-06'!$N27/(0.25*(9-'[22]1-Aug-06'!$G27))))/'[22]1-Aug-06'!$A27</f>
        <v>0.012031746031746032</v>
      </c>
      <c r="Y26" s="7">
        <f>0.01*(('[23]14-Aug-06'!$K27/(0.25*(9-'[23]14-Aug-06'!$F27)))+('[23]14-Aug-06'!$N27/(0.25*(9-'[23]14-Aug-06'!$G27))))/'[23]14-Aug-06'!$A27</f>
        <v>0.012952380952380951</v>
      </c>
      <c r="Z26" s="7">
        <f>0.01*(('[24]28-Aug-06'!$K27/(0.25*(9-'[24]28-Aug-06'!$F27)))+('[24]28-Aug-06'!$N27/(0.25*(9-'[24]28-Aug-06'!$G27))))/'[24]28-Aug-06'!$A27</f>
        <v>0.009094017094017094</v>
      </c>
      <c r="AA26" s="7">
        <f>0.01*(('[25]11-Sep-06'!$K27/(0.25*(9-'[25]11-Sep-06'!$F27)))+('[25]11-Sep-06'!$N27/(0.25*(9-'[25]11-Sep-06'!$G27))))/'[25]11-Sep-06'!$A27</f>
        <v>0.011936507936507938</v>
      </c>
      <c r="AB26" s="7">
        <f>0.01*(('[26]25-Sep-06'!$K27/(0.25*(9-'[26]25-Sep-06'!$F27)))+('[26]25-Sep-06'!$N27/(0.25*(9-'[26]25-Sep-06'!$G27))))/'[26]25-Sep-06'!$A27</f>
        <v>0.018933333333333333</v>
      </c>
    </row>
    <row r="27" spans="2:28" ht="12">
      <c r="B27" s="5" t="s">
        <v>18</v>
      </c>
      <c r="C27" s="7">
        <f>0.01*(('[1]10-Oct-05'!$K28/(0.25*(9-'[1]10-Oct-05'!$F28)))+('[1]10-Oct-05'!$N28/(0.25*(9-'[1]10-Oct-05'!$G28))))/'[1]10-Oct-05'!$A28</f>
        <v>0.038507936507936505</v>
      </c>
      <c r="D27" s="7">
        <f>0.01*(('[2]24-Oct-05'!$K28/(0.25*(9-'[2]24-Oct-05'!$F28)))+('[2]24-Oct-05'!$N28/(0.25*(9-'[2]24-Oct-05'!$G28))))/'[2]24-Oct-05'!$A28</f>
        <v>0.017365079365079368</v>
      </c>
      <c r="E27" s="7">
        <f>0.01*(('[3]7-Nov-05'!$K28/(0.25*(9-'[3]7-Nov-05'!$F28)))+('[3]7-Nov-05'!$N28/(0.25*(9-'[3]7-Nov-05'!$G28))))/'[3]7-Nov-05'!$A28</f>
        <v>0.020836601307189544</v>
      </c>
      <c r="F27" s="7">
        <f>0.01*(('[4]21-Nov-05'!$K28/(0.25*(9-'[4]21-Nov-05'!$F28)))+('[4]21-Nov-05'!$N28/(0.25*(9-'[4]21-Nov-05'!$G28))))/'[4]21-Nov-05'!$A28</f>
        <v>0.022814814814814816</v>
      </c>
      <c r="G27" s="7">
        <f>0.01*(('[5]5-Dec-05'!$K28/(0.25*(9-'[5]5-Dec-05'!$F28)))+('[5]5-Dec-05'!$N28/(0.25*(9-'[5]5-Dec-05'!$G28))))/'[5]5-Dec-05'!$A28</f>
        <v>0.010017094017094016</v>
      </c>
      <c r="H27" s="7">
        <f>0.01*(('[6]19-Dec-05'!$K28/(0.25*(9-'[6]19-Dec-05'!$F28)))+('[6]19-Dec-05'!$N28/(0.25*(9-'[6]19-Dec-05'!$G28))))/'[6]19-Dec-05'!$A28</f>
        <v>0.00907936507936508</v>
      </c>
      <c r="I27" s="7">
        <f>0.01*(('[7]2-Jan-06'!$K28/(0.25*(9-'[7]2-Jan-06'!$F28)))+('[7]2-Jan-06'!$N28/(0.25*(9-'[7]2-Jan-06'!$G28))))/'[7]2-Jan-06'!$A28</f>
        <v>0.011940740740740741</v>
      </c>
      <c r="J27" s="7">
        <f>0.01*(('[8]17-Jan-06'!$K28/(0.25*(9-'[8]17-Jan-06'!$F28)))+('[8]17-Jan-06'!$N28/(0.25*(9-'[8]17-Jan-06'!$G28))))/'[8]17-Jan-06'!$A28</f>
        <v>0.009587301587301587</v>
      </c>
      <c r="K27" s="7">
        <f>0.01*(('[9]30-Jan-06'!$K28/(0.25*(9-'[9]30-Jan-06'!$F28)))+('[9]30-Jan-06'!$N28/(0.25*(9-'[9]30-Jan-06'!$G28))))/'[9]30-Jan-06'!$A28</f>
        <v>0.01682051282051282</v>
      </c>
      <c r="L27" s="7">
        <f>0.01*(('[10]14-Feb-06'!$K28/(0.25*(9-'[10]14-Feb-06'!$F28)))+('[10]14-Feb-06'!$N28/(0.25*(9-'[10]14-Feb-06'!$G28))))/'[10]14-Feb-06'!$A28</f>
        <v>0.013908496732026144</v>
      </c>
      <c r="M27" s="7">
        <f>0.01*(('[11]27-Feb-06'!$K28/(0.25*(9-'[11]27-Feb-06'!$F28)))+('[11]27-Feb-06'!$N28/(0.25*(9-'[11]27-Feb-06'!$G28))))/'[11]27-Feb-06'!$A28</f>
        <v>0.010555555555555554</v>
      </c>
      <c r="N27" s="7">
        <f>0.01*(('[12]13-Mar-06'!$K28/(0.25*(9-'[12]13-Mar-06'!$F28)))+('[12]13-Mar-06'!$N28/(0.25*(9-'[12]13-Mar-06'!$G28))))/'[12]13-Mar-06'!$A28</f>
        <v>0.007333333333333335</v>
      </c>
      <c r="O27" s="7">
        <f>0.01*(('[13]27-Mar-06'!$K28/(0.25*(9-'[13]27-Mar-06'!$F28)))+('[13]27-Mar-06'!$N28/(0.25*(9-'[13]27-Mar-06'!$G28))))/'[13]27-Mar-06'!$A28</f>
        <v>0.012820512820512822</v>
      </c>
      <c r="P27" s="7">
        <f>0.01*(('[14]10-Apr-06'!$K28/(0.25*(9-'[14]10-Apr-06'!$F28)))+('[14]10-Apr-06'!$N28/(0.25*(9-'[14]10-Apr-06'!$G28))))/'[14]10-Apr-06'!$A28</f>
        <v>0.027005291005291004</v>
      </c>
      <c r="Q27" s="7">
        <f>0.01*(('[15]24-Apr-06'!$K28/(0.25*(9-'[15]24-Apr-06'!$F28)))+('[15]24-Apr-06'!$N28/(0.25*(9-'[15]24-Apr-06'!$G28))))/'[15]24-Apr-06'!$A28</f>
        <v>0.04064197530864197</v>
      </c>
      <c r="R27" s="7">
        <f>0.01*(('[16]8-May-06'!$K28/(0.25*(9-'[16]8-May-06'!$F28)))+('[16]8-May-06'!$N28/(0.25*(9-'[16]8-May-06'!$G28))))/'[16]8-May-06'!$A28</f>
        <v>0.022555555555555554</v>
      </c>
      <c r="S27" s="7">
        <f>0.01*(('[17]23-May-06'!$K28/(0.25*(9-'[17]23-May-06'!$F28)))+('[17]23-May-06'!$N28/(0.25*(9-'[17]23-May-06'!$G28))))/'[17]23-May-06'!$A28</f>
        <v>0.02603921568627451</v>
      </c>
      <c r="T27" s="7">
        <f>0.01*(('[18]5-Jun-06'!$K28/(0.25*(9-'[18]5-Jun-06'!$F28)))+('[18]5-Jun-06'!$N28/(0.25*(9-'[18]5-Jun-06'!$G28))))/'[18]5-Jun-06'!$A28</f>
        <v>0.022052929292929294</v>
      </c>
      <c r="U27" s="7">
        <f>0.01*(('[19]19-Jun-06'!$K28/(0.25*(9-'[19]19-Jun-06'!$F28)))+('[19]19-Jun-06'!$N28/(0.25*(9-'[19]19-Jun-06'!$G28))))/'[19]19-Jun-06'!$A28</f>
        <v>0.013213333333333332</v>
      </c>
      <c r="V27" s="7">
        <f>0.01*(('[20]4-Jul-06'!$K28/(0.25*(9-'[20]4-Jul-06'!$F28)))+('[20]4-Jul-06'!$N28/(0.25*(9-'[20]4-Jul-06'!$G28))))/'[20]4-Jul-06'!$A28</f>
        <v>0.01841856209150327</v>
      </c>
      <c r="W27" s="7">
        <f>0.01*(('[21]17-Jul-06'!$K28/(0.25*(9-'[21]17-Jul-06'!$F28)))+('[21]17-Jul-06'!$N28/(0.25*(9-'[21]17-Jul-06'!$G28))))/'[21]17-Jul-06'!$A28</f>
        <v>0.010074074074074074</v>
      </c>
      <c r="X27" s="7">
        <f>0.01*(('[22]1-Aug-06'!$K28/(0.25*(9-'[22]1-Aug-06'!$F28)))+('[22]1-Aug-06'!$N28/(0.25*(9-'[22]1-Aug-06'!$G28))))/'[22]1-Aug-06'!$A28</f>
        <v>0.008222222222222223</v>
      </c>
      <c r="Y27" s="7">
        <f>0.01*(('[23]14-Aug-06'!$K28/(0.25*(9-'[23]14-Aug-06'!$F28)))+('[23]14-Aug-06'!$N28/(0.25*(9-'[23]14-Aug-06'!$G28))))/'[23]14-Aug-06'!$A28</f>
        <v>0.01720793650793651</v>
      </c>
      <c r="Z27" s="7">
        <f>0.01*(('[24]28-Aug-06'!$K28/(0.25*(9-'[24]28-Aug-06'!$F28)))+('[24]28-Aug-06'!$N28/(0.25*(9-'[24]28-Aug-06'!$G28))))/'[24]28-Aug-06'!$A28</f>
        <v>0.013982905982905984</v>
      </c>
      <c r="AA27" s="7">
        <f>0.01*(('[25]11-Sep-06'!$K28/(0.25*(9-'[25]11-Sep-06'!$F28)))+('[25]11-Sep-06'!$N28/(0.25*(9-'[25]11-Sep-06'!$G28))))/'[25]11-Sep-06'!$A28</f>
        <v>0.020761904761904763</v>
      </c>
      <c r="AB27" s="7">
        <f>0.01*(('[26]25-Sep-06'!$K28/(0.25*(9-'[26]25-Sep-06'!$F28)))+('[26]25-Sep-06'!$N28/(0.25*(9-'[26]25-Sep-06'!$G28))))/'[26]25-Sep-06'!$A28</f>
        <v>0.012800000000000002</v>
      </c>
    </row>
    <row r="28" spans="2:28" ht="12">
      <c r="B28" s="5" t="s">
        <v>19</v>
      </c>
      <c r="C28" s="7">
        <f>0.01*(('[1]10-Oct-05'!$K29/(0.25*(9-'[1]10-Oct-05'!$F29)))+('[1]10-Oct-05'!$N29/(0.25*(9-'[1]10-Oct-05'!$G29))))/'[1]10-Oct-05'!$A29</f>
        <v>0.011925714285714288</v>
      </c>
      <c r="D28" s="7">
        <f>0.01*(('[2]24-Oct-05'!$K29/(0.25*(9-'[2]24-Oct-05'!$F29)))+('[2]24-Oct-05'!$N29/(0.25*(9-'[2]24-Oct-05'!$G29))))/'[2]24-Oct-05'!$A29</f>
        <v>0.013333333333333334</v>
      </c>
      <c r="E28" s="7">
        <f>0.01*(('[3]7-Nov-05'!$K29/(0.25*(9-'[3]7-Nov-05'!$F29)))+('[3]7-Nov-05'!$N29/(0.25*(9-'[3]7-Nov-05'!$G29))))/'[3]7-Nov-05'!$A29</f>
        <v>0.014058823529411764</v>
      </c>
      <c r="F28" s="7">
        <f>0.01*(('[4]21-Nov-05'!$K29/(0.25*(9-'[4]21-Nov-05'!$F29)))+('[4]21-Nov-05'!$N29/(0.25*(9-'[4]21-Nov-05'!$G29))))/'[4]21-Nov-05'!$A29</f>
        <v>0.017494949494949494</v>
      </c>
      <c r="G28" s="7">
        <f>0.01*(('[5]5-Dec-05'!$K29/(0.25*(9-'[5]5-Dec-05'!$F29)))+('[5]5-Dec-05'!$N29/(0.25*(9-'[5]5-Dec-05'!$G29))))/'[5]5-Dec-05'!$A29</f>
        <v>0.011333333333333334</v>
      </c>
      <c r="H28" s="7">
        <f>0.01*(('[6]19-Dec-05'!$K29/(0.25*(9-'[6]19-Dec-05'!$F29)))+('[6]19-Dec-05'!$N29/(0.25*(9-'[6]19-Dec-05'!$G29))))/'[6]19-Dec-05'!$A29</f>
        <v>0.011492063492063493</v>
      </c>
      <c r="I28" s="7">
        <f>0.01*(('[7]2-Jan-06'!$K29/(0.25*(9-'[7]2-Jan-06'!$F29)))+('[7]2-Jan-06'!$N29/(0.25*(9-'[7]2-Jan-06'!$G29))))/'[7]2-Jan-06'!$A29</f>
        <v>0.011873015873015872</v>
      </c>
      <c r="J28" s="7">
        <f>0.01*(('[8]17-Jan-06'!$K29/(0.25*(9-'[8]17-Jan-06'!$F29)))+('[8]17-Jan-06'!$N29/(0.25*(9-'[8]17-Jan-06'!$G29))))/'[8]17-Jan-06'!$A29</f>
        <v>0.016102814814814816</v>
      </c>
      <c r="K28" s="7">
        <f>0.01*(('[9]30-Jan-06'!$K29/(0.25*(9-'[9]30-Jan-06'!$F29)))+('[9]30-Jan-06'!$N29/(0.25*(9-'[9]30-Jan-06'!$G29))))/'[9]30-Jan-06'!$A29</f>
        <v>0.029501880341880338</v>
      </c>
      <c r="L28" s="7">
        <f>0.01*(('[10]14-Feb-06'!$K29/(0.25*(9-'[10]14-Feb-06'!$F29)))+('[10]14-Feb-06'!$N29/(0.25*(9-'[10]14-Feb-06'!$G29))))/'[10]14-Feb-06'!$A29</f>
        <v>0.01378797385620915</v>
      </c>
      <c r="M28" s="7">
        <f>0.01*(('[11]27-Feb-06'!$K29/(0.25*(9-'[11]27-Feb-06'!$F29)))+('[11]27-Feb-06'!$N29/(0.25*(9-'[11]27-Feb-06'!$G29))))/'[11]27-Feb-06'!$A29</f>
        <v>0.013870740740740739</v>
      </c>
      <c r="N28" s="7">
        <f>0.01*(('[12]13-Mar-06'!$K29/(0.25*(9-'[12]13-Mar-06'!$F29)))+('[12]13-Mar-06'!$N29/(0.25*(9-'[12]13-Mar-06'!$G29))))/'[12]13-Mar-06'!$A29</f>
        <v>0.013914529914529914</v>
      </c>
      <c r="O28" s="7">
        <f>0.01*(('[13]27-Mar-06'!$K29/(0.25*(9-'[13]27-Mar-06'!$F29)))+('[13]27-Mar-06'!$N29/(0.25*(9-'[13]27-Mar-06'!$G29))))/'[13]27-Mar-06'!$A29</f>
        <v>0.015333333333333332</v>
      </c>
      <c r="P28" s="7">
        <f>0.01*(('[14]10-Apr-06'!$K29/(0.25*(9-'[14]10-Apr-06'!$F29)))+('[14]10-Apr-06'!$N29/(0.25*(9-'[14]10-Apr-06'!$G29))))/'[14]10-Apr-06'!$A29</f>
        <v>0.02262253968253968</v>
      </c>
      <c r="Q28" s="7">
        <f>0.01*(('[15]24-Apr-06'!$K29/(0.25*(9-'[15]24-Apr-06'!$F29)))+('[15]24-Apr-06'!$N29/(0.25*(9-'[15]24-Apr-06'!$G29))))/'[15]24-Apr-06'!$A29</f>
        <v>0.020611111111111115</v>
      </c>
      <c r="R28" s="7">
        <f>0.01*(('[16]8-May-06'!$K29/(0.25*(9-'[16]8-May-06'!$F29)))+('[16]8-May-06'!$N29/(0.25*(9-'[16]8-May-06'!$G29))))/'[16]8-May-06'!$A29</f>
        <v>0.019037037037037036</v>
      </c>
      <c r="S28" s="7">
        <f>0.01*(('[17]23-May-06'!$K29/(0.25*(9-'[17]23-May-06'!$F29)))+('[17]23-May-06'!$N29/(0.25*(9-'[17]23-May-06'!$G29))))/'[17]23-May-06'!$A29</f>
        <v>0.01994074074074074</v>
      </c>
      <c r="T28" s="7">
        <f>0.01*(('[18]5-Jun-06'!$K29/(0.25*(9-'[18]5-Jun-06'!$F29)))+('[18]5-Jun-06'!$N29/(0.25*(9-'[18]5-Jun-06'!$G29))))/'[18]5-Jun-06'!$A29</f>
        <v>0.02423931623931624</v>
      </c>
      <c r="U28" s="7">
        <f>0.01*(('[19]19-Jun-06'!$K29/(0.25*(9-'[19]19-Jun-06'!$F29)))+('[19]19-Jun-06'!$N29/(0.25*(9-'[19]19-Jun-06'!$G29))))/'[19]19-Jun-06'!$A29</f>
        <v>0.015795555555555556</v>
      </c>
      <c r="V28" s="7">
        <f>0.01*(('[20]4-Jul-06'!$K29/(0.25*(9-'[20]4-Jul-06'!$F29)))+('[20]4-Jul-06'!$N29/(0.25*(9-'[20]4-Jul-06'!$G29))))/'[20]4-Jul-06'!$A29</f>
        <v>0.012147058823529412</v>
      </c>
      <c r="W28" s="7">
        <f>0.01*(('[21]17-Jul-06'!$K29/(0.25*(9-'[21]17-Jul-06'!$F29)))+('[21]17-Jul-06'!$N29/(0.25*(9-'[21]17-Jul-06'!$G29))))/'[21]17-Jul-06'!$A29</f>
        <v>0.01098989898989899</v>
      </c>
      <c r="X28" s="7">
        <f>0.01*(('[22]1-Aug-06'!$K29/(0.25*(9-'[22]1-Aug-06'!$F29)))+('[22]1-Aug-06'!$N29/(0.25*(9-'[22]1-Aug-06'!$G29))))/'[22]1-Aug-06'!$A29</f>
        <v>0.010181333333333332</v>
      </c>
      <c r="Y28" s="7">
        <f>0.01*(('[23]14-Aug-06'!$K29/(0.25*(9-'[23]14-Aug-06'!$F29)))+('[23]14-Aug-06'!$N29/(0.25*(9-'[23]14-Aug-06'!$G29))))/'[23]14-Aug-06'!$A29</f>
        <v>0.020973968253968255</v>
      </c>
      <c r="Z28" s="7">
        <f>0.01*(('[24]28-Aug-06'!$K29/(0.25*(9-'[24]28-Aug-06'!$F29)))+('[24]28-Aug-06'!$N29/(0.25*(9-'[24]28-Aug-06'!$G29))))/'[24]28-Aug-06'!$A29</f>
        <v>0.006666666666666666</v>
      </c>
      <c r="AA28" s="7">
        <f>0.01*(('[25]11-Sep-06'!$K29/(0.25*(9-'[25]11-Sep-06'!$F29)))+('[25]11-Sep-06'!$N29/(0.25*(9-'[25]11-Sep-06'!$G29))))/'[25]11-Sep-06'!$A29</f>
        <v>0.008952380952380951</v>
      </c>
      <c r="AB28" s="7">
        <f>0.01*(('[26]25-Sep-06'!$K29/(0.25*(9-'[26]25-Sep-06'!$F29)))+('[26]25-Sep-06'!$N29/(0.25*(9-'[26]25-Sep-06'!$G29))))/'[26]25-Sep-06'!$A29</f>
        <v>0.01450793650793651</v>
      </c>
    </row>
    <row r="29" spans="2:28" ht="12">
      <c r="B29" s="5" t="s">
        <v>20</v>
      </c>
      <c r="C29" s="7">
        <f>0.01*(('[1]10-Oct-05'!$K30/(0.25*(9-'[1]10-Oct-05'!$F30)))+('[1]10-Oct-05'!$N30/(0.25*(9-'[1]10-Oct-05'!$G30))))/'[1]10-Oct-05'!$A30</f>
        <v>0.013746031746031746</v>
      </c>
      <c r="D29" s="7">
        <f>0.01*(('[2]24-Oct-05'!$K30/(0.25*(9-'[2]24-Oct-05'!$F30)))+('[2]24-Oct-05'!$N30/(0.25*(9-'[2]24-Oct-05'!$G30))))/'[2]24-Oct-05'!$A30</f>
        <v>0.02228571428571429</v>
      </c>
      <c r="E29" s="7">
        <f>0.01*(('[3]7-Nov-05'!$K30/(0.25*(9-'[3]7-Nov-05'!$F30)))+('[3]7-Nov-05'!$N30/(0.25*(9-'[3]7-Nov-05'!$G30))))/'[3]7-Nov-05'!$A30</f>
        <v>0.01968627450980392</v>
      </c>
      <c r="F29" s="7">
        <f>0.01*(('[4]21-Nov-05'!$K30/(0.25*(9-'[4]21-Nov-05'!$F30)))+('[4]21-Nov-05'!$N30/(0.25*(9-'[4]21-Nov-05'!$G30))))/'[4]21-Nov-05'!$A30</f>
        <v>0.01636363636363636</v>
      </c>
      <c r="G29" s="7">
        <f>0.01*(('[5]5-Dec-05'!$K30/(0.25*(9-'[5]5-Dec-05'!$F30)))+('[5]5-Dec-05'!$N30/(0.25*(9-'[5]5-Dec-05'!$G30))))/'[5]5-Dec-05'!$A30</f>
        <v>0.009135873015873016</v>
      </c>
      <c r="H29" s="7">
        <f>0.01*(('[6]19-Dec-05'!$K30/(0.25*(9-'[6]19-Dec-05'!$F30)))+('[6]19-Dec-05'!$N30/(0.25*(9-'[6]19-Dec-05'!$G30))))/'[6]19-Dec-05'!$A30</f>
        <v>0.009821428571428573</v>
      </c>
      <c r="I29" s="7">
        <f>0.01*(('[7]2-Jan-06'!$K30/(0.25*(9-'[7]2-Jan-06'!$F30)))+('[7]2-Jan-06'!$N30/(0.25*(9-'[7]2-Jan-06'!$G30))))/'[7]2-Jan-06'!$A30</f>
        <v>0.008321428571428572</v>
      </c>
      <c r="J29" s="7">
        <f>0.01*(('[8]17-Jan-06'!$K30/(0.25*(9-'[8]17-Jan-06'!$F30)))+('[8]17-Jan-06'!$N30/(0.25*(9-'[8]17-Jan-06'!$G30))))/'[8]17-Jan-06'!$A30</f>
        <v>0.010933333333333331</v>
      </c>
      <c r="K29" s="7">
        <f>0.01*(('[9]30-Jan-06'!$K30/(0.25*(9-'[9]30-Jan-06'!$F30)))+('[9]30-Jan-06'!$N30/(0.25*(9-'[9]30-Jan-06'!$G30))))/'[9]30-Jan-06'!$A30</f>
        <v>0.039863247863247867</v>
      </c>
      <c r="L29" s="7">
        <f>0.01*(('[10]14-Feb-06'!$K30/(0.25*(9-'[10]14-Feb-06'!$F30)))+('[10]14-Feb-06'!$N30/(0.25*(9-'[10]14-Feb-06'!$G30))))/'[10]14-Feb-06'!$A30</f>
        <v>0.018640522875816995</v>
      </c>
      <c r="M29" s="7">
        <f>0.01*(('[11]27-Feb-06'!$K30/(0.25*(9-'[11]27-Feb-06'!$F30)))+('[11]27-Feb-06'!$N30/(0.25*(9-'[11]27-Feb-06'!$G30))))/'[11]27-Feb-06'!$A30</f>
        <v>0.012629629629629631</v>
      </c>
      <c r="N29" s="7">
        <f>0.01*(('[12]13-Mar-06'!$K30/(0.25*(9-'[12]13-Mar-06'!$F30)))+('[12]13-Mar-06'!$N30/(0.25*(9-'[12]13-Mar-06'!$G30))))/'[12]13-Mar-06'!$A30</f>
        <v>0.010803418803418804</v>
      </c>
      <c r="O29" s="7">
        <f>0.01*(('[13]27-Mar-06'!$K30/(0.25*(9-'[13]27-Mar-06'!$F30)))+('[13]27-Mar-06'!$N30/(0.25*(9-'[13]27-Mar-06'!$G30))))/'[13]27-Mar-06'!$A30</f>
        <v>0.015365079365079363</v>
      </c>
      <c r="P29" s="7">
        <f>0.01*(('[14]10-Apr-06'!$K30/(0.25*(9-'[14]10-Apr-06'!$F30)))+('[14]10-Apr-06'!$N30/(0.25*(9-'[14]10-Apr-06'!$G30))))/'[14]10-Apr-06'!$A30</f>
        <v>0.027414444444444443</v>
      </c>
      <c r="Q29" s="7">
        <f>0.01*(('[15]24-Apr-06'!$K30/(0.25*(9-'[15]24-Apr-06'!$F30)))+('[15]24-Apr-06'!$N30/(0.25*(9-'[15]24-Apr-06'!$G30))))/'[15]24-Apr-06'!$A30</f>
        <v>0.031087499999999997</v>
      </c>
      <c r="R29" s="7">
        <f>0.01*(('[16]8-May-06'!$K30/(0.25*(9-'[16]8-May-06'!$F30)))+('[16]8-May-06'!$N30/(0.25*(9-'[16]8-May-06'!$G30))))/'[16]8-May-06'!$A30</f>
        <v>0.03659</v>
      </c>
      <c r="S29" s="7">
        <f>0.01*(('[17]23-May-06'!$K30/(0.25*(9-'[17]23-May-06'!$F30)))+('[17]23-May-06'!$N30/(0.25*(9-'[17]23-May-06'!$G30))))/'[17]23-May-06'!$A30</f>
        <v>0.032651851851851856</v>
      </c>
      <c r="T29" s="7">
        <f>0.01*(('[18]5-Jun-06'!$K30/(0.25*(9-'[18]5-Jun-06'!$F30)))+('[18]5-Jun-06'!$N30/(0.25*(9-'[18]5-Jun-06'!$G30))))/'[18]5-Jun-06'!$A30</f>
        <v>0.02560683760683761</v>
      </c>
      <c r="U29" s="7">
        <f>0.01*(('[19]19-Jun-06'!$K30/(0.25*(9-'[19]19-Jun-06'!$F30)))+('[19]19-Jun-06'!$N30/(0.25*(9-'[19]19-Jun-06'!$G30))))/'[19]19-Jun-06'!$A30</f>
        <v>0.013492063492063491</v>
      </c>
      <c r="V29" s="7">
        <f>0.01*(('[20]4-Jul-06'!$K30/(0.25*(9-'[20]4-Jul-06'!$F30)))+('[20]4-Jul-06'!$N30/(0.25*(9-'[20]4-Jul-06'!$G30))))/'[20]4-Jul-06'!$A30</f>
        <v>0.01958169934640523</v>
      </c>
      <c r="W29" s="7">
        <f>0.01*(('[21]17-Jul-06'!$K30/(0.25*(9-'[21]17-Jul-06'!$F30)))+('[21]17-Jul-06'!$N30/(0.25*(9-'[21]17-Jul-06'!$G30))))/'[21]17-Jul-06'!$A30</f>
        <v>0.015191919191919194</v>
      </c>
      <c r="X29" s="7">
        <f>0.01*(('[22]1-Aug-06'!$K30/(0.25*(9-'[22]1-Aug-06'!$F30)))+('[22]1-Aug-06'!$N30/(0.25*(9-'[22]1-Aug-06'!$G30))))/'[22]1-Aug-06'!$A30</f>
        <v>0.011729777777777778</v>
      </c>
      <c r="Y29" s="7">
        <f>0.01*(('[23]14-Aug-06'!$K30/(0.25*(9-'[23]14-Aug-06'!$F30)))+('[23]14-Aug-06'!$N30/(0.25*(9-'[23]14-Aug-06'!$G30))))/'[23]14-Aug-06'!$A30</f>
        <v>0.019206349206349206</v>
      </c>
      <c r="Z29" s="7">
        <f>0.01*(('[24]28-Aug-06'!$K30/(0.25*(9-'[24]28-Aug-06'!$F30)))+('[24]28-Aug-06'!$N30/(0.25*(9-'[24]28-Aug-06'!$G30))))/'[24]28-Aug-06'!$A30</f>
        <v>0.010666666666666668</v>
      </c>
      <c r="AA29" s="7">
        <f>0.01*(('[25]11-Sep-06'!$K30/(0.25*(9-'[25]11-Sep-06'!$F30)))+('[25]11-Sep-06'!$N30/(0.25*(9-'[25]11-Sep-06'!$G30))))/'[25]11-Sep-06'!$A30</f>
        <v>0.01091714285714286</v>
      </c>
      <c r="AB29" s="7">
        <f>0.01*(('[26]25-Sep-06'!$K30/(0.25*(9-'[26]25-Sep-06'!$F30)))+('[26]25-Sep-06'!$N30/(0.25*(9-'[26]25-Sep-06'!$G30))))/'[26]25-Sep-06'!$A30</f>
        <v>0.018571428571428572</v>
      </c>
    </row>
    <row r="31" spans="2:29" s="2" customFormat="1" ht="12">
      <c r="B31" s="4" t="s">
        <v>2</v>
      </c>
      <c r="C31" s="3">
        <f aca="true" t="shared" si="1" ref="C31:AA31">C11</f>
        <v>38635</v>
      </c>
      <c r="D31" s="3">
        <f t="shared" si="1"/>
        <v>38649</v>
      </c>
      <c r="E31" s="3">
        <f t="shared" si="1"/>
        <v>38663</v>
      </c>
      <c r="F31" s="3">
        <f t="shared" si="1"/>
        <v>38677</v>
      </c>
      <c r="G31" s="3">
        <f t="shared" si="1"/>
        <v>38691</v>
      </c>
      <c r="H31" s="3">
        <f t="shared" si="1"/>
        <v>38705</v>
      </c>
      <c r="I31" s="3">
        <f t="shared" si="1"/>
        <v>38719</v>
      </c>
      <c r="J31" s="3">
        <f t="shared" si="1"/>
        <v>38734</v>
      </c>
      <c r="K31" s="3">
        <f t="shared" si="1"/>
        <v>38747</v>
      </c>
      <c r="L31" s="3">
        <f t="shared" si="1"/>
        <v>38762</v>
      </c>
      <c r="M31" s="3">
        <f t="shared" si="1"/>
        <v>38775</v>
      </c>
      <c r="N31" s="3">
        <f t="shared" si="1"/>
        <v>38789</v>
      </c>
      <c r="O31" s="3">
        <f t="shared" si="1"/>
        <v>38803</v>
      </c>
      <c r="P31" s="3">
        <f t="shared" si="1"/>
        <v>38817</v>
      </c>
      <c r="Q31" s="3">
        <f t="shared" si="1"/>
        <v>38831</v>
      </c>
      <c r="R31" s="3">
        <f t="shared" si="1"/>
        <v>38845</v>
      </c>
      <c r="S31" s="3">
        <f t="shared" si="1"/>
        <v>38860</v>
      </c>
      <c r="T31" s="3">
        <f t="shared" si="1"/>
        <v>38873</v>
      </c>
      <c r="U31" s="3">
        <f t="shared" si="1"/>
        <v>38887</v>
      </c>
      <c r="V31" s="3">
        <f t="shared" si="1"/>
        <v>38902</v>
      </c>
      <c r="W31" s="3">
        <f t="shared" si="1"/>
        <v>38915</v>
      </c>
      <c r="X31" s="3">
        <f t="shared" si="1"/>
        <v>38930</v>
      </c>
      <c r="Y31" s="3">
        <f t="shared" si="1"/>
        <v>38943</v>
      </c>
      <c r="Z31" s="3">
        <f t="shared" si="1"/>
        <v>38957</v>
      </c>
      <c r="AA31" s="3">
        <f t="shared" si="1"/>
        <v>38971</v>
      </c>
      <c r="AB31" s="3">
        <f>AB11</f>
        <v>38985</v>
      </c>
      <c r="AC31" s="11"/>
    </row>
    <row r="32" spans="2:28" ht="12">
      <c r="B32" s="5" t="s">
        <v>22</v>
      </c>
      <c r="C32" s="7">
        <f>AVERAGE(C12:C17)</f>
        <v>0.021444920634920633</v>
      </c>
      <c r="D32" s="7">
        <f aca="true" t="shared" si="2" ref="D32:S32">AVERAGE(D12:D17)</f>
        <v>0.018295128747795413</v>
      </c>
      <c r="E32" s="7">
        <f t="shared" si="2"/>
        <v>0.014558488352606001</v>
      </c>
      <c r="F32" s="7">
        <f t="shared" si="2"/>
        <v>0.018378000511652472</v>
      </c>
      <c r="G32" s="7">
        <f t="shared" si="2"/>
        <v>0.009783216659883328</v>
      </c>
      <c r="H32" s="7">
        <f t="shared" si="2"/>
        <v>0.012170017636684306</v>
      </c>
      <c r="I32" s="7">
        <f t="shared" si="2"/>
        <v>0.010934887566137565</v>
      </c>
      <c r="J32" s="7">
        <f t="shared" si="2"/>
        <v>0.012566069054402386</v>
      </c>
      <c r="K32" s="7">
        <f t="shared" si="2"/>
        <v>0.029249192104192103</v>
      </c>
      <c r="L32" s="7">
        <f t="shared" si="2"/>
        <v>0.013669581747228807</v>
      </c>
      <c r="M32" s="7">
        <f t="shared" si="2"/>
        <v>0.014804178537511871</v>
      </c>
      <c r="N32" s="7">
        <f t="shared" si="2"/>
        <v>0.011309611823361826</v>
      </c>
      <c r="O32" s="7">
        <f t="shared" si="2"/>
        <v>0.019832055352055355</v>
      </c>
      <c r="P32" s="7">
        <f t="shared" si="2"/>
        <v>0.030432539682539686</v>
      </c>
      <c r="Q32" s="7">
        <f t="shared" si="2"/>
        <v>0.023711711436711438</v>
      </c>
      <c r="R32" s="7">
        <f t="shared" si="2"/>
        <v>0.025764148148148147</v>
      </c>
      <c r="S32" s="7">
        <f t="shared" si="2"/>
        <v>0.020379625272331156</v>
      </c>
      <c r="T32" s="7">
        <f aca="true" t="shared" si="3" ref="T32:AB32">AVERAGE(T12:T17)</f>
        <v>0.0188006993006993</v>
      </c>
      <c r="U32" s="7">
        <f t="shared" si="3"/>
        <v>0.01283373192239859</v>
      </c>
      <c r="V32" s="7">
        <f t="shared" si="3"/>
        <v>0.01315600181953123</v>
      </c>
      <c r="W32" s="7">
        <f t="shared" si="3"/>
        <v>0.015072094276094279</v>
      </c>
      <c r="X32" s="7">
        <f t="shared" si="3"/>
        <v>0.007526074074074074</v>
      </c>
      <c r="Y32" s="7">
        <f t="shared" si="3"/>
        <v>0.013505387205387206</v>
      </c>
      <c r="Z32" s="7">
        <f t="shared" si="3"/>
        <v>0.012515286392619727</v>
      </c>
      <c r="AA32" s="7">
        <f t="shared" si="3"/>
        <v>0.012471177587844254</v>
      </c>
      <c r="AB32" s="7">
        <f t="shared" si="3"/>
        <v>0.017216998236331573</v>
      </c>
    </row>
    <row r="33" spans="2:28" ht="12">
      <c r="B33" s="5" t="s">
        <v>23</v>
      </c>
      <c r="C33" s="7">
        <f>AVERAGE(C18:C23)</f>
        <v>0.019521746031746032</v>
      </c>
      <c r="D33" s="7">
        <f aca="true" t="shared" si="4" ref="D33:S33">AVERAGE(D18:D23)</f>
        <v>0.021665608465608468</v>
      </c>
      <c r="E33" s="7">
        <f t="shared" si="4"/>
        <v>0.02160965867828613</v>
      </c>
      <c r="F33" s="7">
        <f t="shared" si="4"/>
        <v>0.020273223080477982</v>
      </c>
      <c r="G33" s="7">
        <f t="shared" si="4"/>
        <v>0.012334042870709537</v>
      </c>
      <c r="H33" s="7">
        <f t="shared" si="4"/>
        <v>0.013322490842490842</v>
      </c>
      <c r="I33" s="7">
        <f t="shared" si="4"/>
        <v>0.012087662101877788</v>
      </c>
      <c r="J33" s="7">
        <f t="shared" si="4"/>
        <v>0.017231040564373898</v>
      </c>
      <c r="K33" s="7">
        <f t="shared" si="4"/>
        <v>0.03003525437525438</v>
      </c>
      <c r="L33" s="7">
        <f t="shared" si="4"/>
        <v>0.015205996313055135</v>
      </c>
      <c r="M33" s="7">
        <f t="shared" si="4"/>
        <v>0.020177663139329807</v>
      </c>
      <c r="N33" s="7">
        <f t="shared" si="4"/>
        <v>0.012180435151268485</v>
      </c>
      <c r="O33" s="7">
        <f t="shared" si="4"/>
        <v>0.01779425111925112</v>
      </c>
      <c r="P33" s="7">
        <f t="shared" si="4"/>
        <v>0.025086332497911448</v>
      </c>
      <c r="Q33" s="7">
        <f t="shared" si="4"/>
        <v>0.037995450470311574</v>
      </c>
      <c r="R33" s="7">
        <f t="shared" si="4"/>
        <v>0.03304157509157509</v>
      </c>
      <c r="S33" s="7">
        <f t="shared" si="4"/>
        <v>0.02947834132171388</v>
      </c>
      <c r="T33" s="7">
        <f aca="true" t="shared" si="5" ref="T33:AB33">AVERAGE(T18:T23)</f>
        <v>0.02448821548821549</v>
      </c>
      <c r="U33" s="7">
        <f t="shared" si="5"/>
        <v>0.015697007190340524</v>
      </c>
      <c r="V33" s="7">
        <f t="shared" si="5"/>
        <v>0.02349535556672812</v>
      </c>
      <c r="W33" s="7">
        <f t="shared" si="5"/>
        <v>0.01643625589225589</v>
      </c>
      <c r="X33" s="7">
        <f t="shared" si="5"/>
        <v>0.014141082892416229</v>
      </c>
      <c r="Y33" s="7">
        <f t="shared" si="5"/>
        <v>0.01684175084175084</v>
      </c>
      <c r="Z33" s="7">
        <f t="shared" si="5"/>
        <v>0.012861303927553927</v>
      </c>
      <c r="AA33" s="7">
        <f t="shared" si="5"/>
        <v>0.012698437118437116</v>
      </c>
      <c r="AB33" s="7">
        <f t="shared" si="5"/>
        <v>0.02003916225749559</v>
      </c>
    </row>
    <row r="34" spans="2:28" ht="12">
      <c r="B34" s="5" t="s">
        <v>24</v>
      </c>
      <c r="C34" s="7">
        <f aca="true" t="shared" si="6" ref="C34:W34">AVERAGE(C24:C29)</f>
        <v>0.01807227513227513</v>
      </c>
      <c r="D34" s="7">
        <f t="shared" si="6"/>
        <v>0.01708986201888163</v>
      </c>
      <c r="E34" s="7">
        <f t="shared" si="6"/>
        <v>0.016945315904139436</v>
      </c>
      <c r="F34" s="7">
        <f t="shared" si="6"/>
        <v>0.020342807156532645</v>
      </c>
      <c r="G34" s="7">
        <f t="shared" si="6"/>
        <v>0.010697134717134718</v>
      </c>
      <c r="H34" s="7">
        <f t="shared" si="6"/>
        <v>0.011563237688237688</v>
      </c>
      <c r="I34" s="7">
        <f t="shared" si="6"/>
        <v>0.011936535039941902</v>
      </c>
      <c r="J34" s="7">
        <f t="shared" si="6"/>
        <v>0.013339191154524489</v>
      </c>
      <c r="K34" s="7">
        <f t="shared" si="6"/>
        <v>0.030510598290598285</v>
      </c>
      <c r="L34" s="7">
        <f t="shared" si="6"/>
        <v>0.014007961077593431</v>
      </c>
      <c r="M34" s="7">
        <f t="shared" si="6"/>
        <v>0.013205952380952379</v>
      </c>
      <c r="N34" s="7">
        <f t="shared" si="6"/>
        <v>0.0104077092660426</v>
      </c>
      <c r="O34" s="7">
        <f t="shared" si="6"/>
        <v>0.020346072446072446</v>
      </c>
      <c r="P34" s="7">
        <f t="shared" si="6"/>
        <v>0.031847398589065254</v>
      </c>
      <c r="Q34" s="7">
        <f t="shared" si="6"/>
        <v>0.03575596487360376</v>
      </c>
      <c r="R34" s="7">
        <f t="shared" si="6"/>
        <v>0.03165049721883056</v>
      </c>
      <c r="S34" s="7">
        <f t="shared" si="6"/>
        <v>0.030968100944081336</v>
      </c>
      <c r="T34" s="7">
        <f t="shared" si="6"/>
        <v>0.030425380298713636</v>
      </c>
      <c r="U34" s="7">
        <f t="shared" si="6"/>
        <v>0.013946821326821325</v>
      </c>
      <c r="V34" s="7">
        <f t="shared" si="6"/>
        <v>0.018252701971956876</v>
      </c>
      <c r="W34" s="7">
        <f t="shared" si="6"/>
        <v>0.0170106734006734</v>
      </c>
      <c r="X34" s="7">
        <f>AVERAGE(X24:X29)</f>
        <v>0.01472172025505359</v>
      </c>
      <c r="Y34" s="7">
        <f>AVERAGE(Y24:Y29)</f>
        <v>0.01603024611191278</v>
      </c>
      <c r="Z34" s="7">
        <f>AVERAGE(Z24:Z29)</f>
        <v>0.010295135327635327</v>
      </c>
      <c r="AA34" s="7">
        <f>AVERAGE(AA24:AA29)</f>
        <v>0.013731375661375661</v>
      </c>
      <c r="AB34" s="7">
        <f>AVERAGE(AB24:AB29)</f>
        <v>0.019359184303350974</v>
      </c>
    </row>
    <row r="35" spans="2:28" ht="12">
      <c r="B35" s="5" t="s">
        <v>25</v>
      </c>
      <c r="C35" s="7">
        <f aca="true" t="shared" si="7" ref="C35:X35">AVERAGE(C12:C29)</f>
        <v>0.01967964726631393</v>
      </c>
      <c r="D35" s="7">
        <f t="shared" si="7"/>
        <v>0.019016866410761835</v>
      </c>
      <c r="E35" s="7">
        <f t="shared" si="7"/>
        <v>0.017704487645010522</v>
      </c>
      <c r="F35" s="7">
        <f t="shared" si="7"/>
        <v>0.01966467691622104</v>
      </c>
      <c r="G35" s="7">
        <f t="shared" si="7"/>
        <v>0.010938131415909194</v>
      </c>
      <c r="H35" s="7">
        <f t="shared" si="7"/>
        <v>0.012351915389137613</v>
      </c>
      <c r="I35" s="7">
        <f t="shared" si="7"/>
        <v>0.011653028235985751</v>
      </c>
      <c r="J35" s="7">
        <f t="shared" si="7"/>
        <v>0.014378766924433593</v>
      </c>
      <c r="K35" s="7">
        <f t="shared" si="7"/>
        <v>0.029931681590014927</v>
      </c>
      <c r="L35" s="7">
        <f t="shared" si="7"/>
        <v>0.014294513045959122</v>
      </c>
      <c r="M35" s="7">
        <f t="shared" si="7"/>
        <v>0.016062598019264684</v>
      </c>
      <c r="N35" s="7">
        <f t="shared" si="7"/>
        <v>0.011299252080224302</v>
      </c>
      <c r="O35" s="7">
        <f t="shared" si="7"/>
        <v>0.019324126305792975</v>
      </c>
      <c r="P35" s="7">
        <f t="shared" si="7"/>
        <v>0.02912209025650546</v>
      </c>
      <c r="Q35" s="7">
        <f t="shared" si="7"/>
        <v>0.0324877089268756</v>
      </c>
      <c r="R35" s="7">
        <f t="shared" si="7"/>
        <v>0.030152073486184594</v>
      </c>
      <c r="S35" s="7">
        <f t="shared" si="7"/>
        <v>0.02694202251270879</v>
      </c>
      <c r="T35" s="7">
        <f t="shared" si="7"/>
        <v>0.02457143169587614</v>
      </c>
      <c r="U35" s="7">
        <f t="shared" si="7"/>
        <v>0.014159186813186814</v>
      </c>
      <c r="V35" s="7">
        <f t="shared" si="7"/>
        <v>0.01830135311940541</v>
      </c>
      <c r="W35" s="7">
        <f t="shared" si="7"/>
        <v>0.016173007856341192</v>
      </c>
      <c r="X35" s="7">
        <f t="shared" si="7"/>
        <v>0.01212962574051463</v>
      </c>
      <c r="Y35" s="7">
        <f>AVERAGE(Y12:Y29)</f>
        <v>0.015459128053016944</v>
      </c>
      <c r="Z35" s="7">
        <f>AVERAGE(Z12:Z29)</f>
        <v>0.011890575215936327</v>
      </c>
      <c r="AA35" s="7">
        <f>AVERAGE(AA12:AA29)</f>
        <v>0.012966996789219011</v>
      </c>
      <c r="AB35" s="7">
        <f>AVERAGE(AB12:AB29)</f>
        <v>0.01887178159905938</v>
      </c>
    </row>
    <row r="37" spans="2:28" ht="12">
      <c r="B37" s="5" t="s">
        <v>26</v>
      </c>
      <c r="C37">
        <f>COUNT(C12:C17)</f>
        <v>6</v>
      </c>
      <c r="D37">
        <f aca="true" t="shared" si="8" ref="D37:S37">COUNT(D12:D17)</f>
        <v>6</v>
      </c>
      <c r="E37">
        <f t="shared" si="8"/>
        <v>6</v>
      </c>
      <c r="F37">
        <f t="shared" si="8"/>
        <v>6</v>
      </c>
      <c r="G37">
        <f t="shared" si="8"/>
        <v>6</v>
      </c>
      <c r="H37">
        <f t="shared" si="8"/>
        <v>6</v>
      </c>
      <c r="I37">
        <f t="shared" si="8"/>
        <v>6</v>
      </c>
      <c r="J37">
        <f t="shared" si="8"/>
        <v>6</v>
      </c>
      <c r="K37">
        <f t="shared" si="8"/>
        <v>6</v>
      </c>
      <c r="L37">
        <f t="shared" si="8"/>
        <v>6</v>
      </c>
      <c r="M37">
        <f t="shared" si="8"/>
        <v>6</v>
      </c>
      <c r="N37">
        <f t="shared" si="8"/>
        <v>6</v>
      </c>
      <c r="O37">
        <f t="shared" si="8"/>
        <v>6</v>
      </c>
      <c r="P37">
        <f t="shared" si="8"/>
        <v>6</v>
      </c>
      <c r="Q37">
        <f t="shared" si="8"/>
        <v>6</v>
      </c>
      <c r="R37">
        <f t="shared" si="8"/>
        <v>6</v>
      </c>
      <c r="S37">
        <f t="shared" si="8"/>
        <v>6</v>
      </c>
      <c r="T37">
        <f aca="true" t="shared" si="9" ref="T37:AB37">COUNT(T12:T17)</f>
        <v>6</v>
      </c>
      <c r="U37">
        <f t="shared" si="9"/>
        <v>6</v>
      </c>
      <c r="V37">
        <f t="shared" si="9"/>
        <v>6</v>
      </c>
      <c r="W37">
        <f t="shared" si="9"/>
        <v>6</v>
      </c>
      <c r="X37">
        <f t="shared" si="9"/>
        <v>6</v>
      </c>
      <c r="Y37">
        <f t="shared" si="9"/>
        <v>6</v>
      </c>
      <c r="Z37">
        <f t="shared" si="9"/>
        <v>6</v>
      </c>
      <c r="AA37">
        <f t="shared" si="9"/>
        <v>6</v>
      </c>
      <c r="AB37">
        <f t="shared" si="9"/>
        <v>6</v>
      </c>
    </row>
    <row r="38" spans="2:28" ht="12">
      <c r="B38" s="5" t="s">
        <v>27</v>
      </c>
      <c r="C38">
        <f>COUNT(C18:C23)</f>
        <v>6</v>
      </c>
      <c r="D38">
        <f aca="true" t="shared" si="10" ref="D38:S38">COUNT(D18:D23)</f>
        <v>6</v>
      </c>
      <c r="E38">
        <f t="shared" si="10"/>
        <v>6</v>
      </c>
      <c r="F38">
        <f t="shared" si="10"/>
        <v>6</v>
      </c>
      <c r="G38">
        <f t="shared" si="10"/>
        <v>6</v>
      </c>
      <c r="H38">
        <f t="shared" si="10"/>
        <v>6</v>
      </c>
      <c r="I38">
        <f t="shared" si="10"/>
        <v>6</v>
      </c>
      <c r="J38">
        <f t="shared" si="10"/>
        <v>6</v>
      </c>
      <c r="K38">
        <f t="shared" si="10"/>
        <v>6</v>
      </c>
      <c r="L38">
        <f t="shared" si="10"/>
        <v>6</v>
      </c>
      <c r="M38">
        <f t="shared" si="10"/>
        <v>6</v>
      </c>
      <c r="N38">
        <f t="shared" si="10"/>
        <v>6</v>
      </c>
      <c r="O38">
        <f t="shared" si="10"/>
        <v>6</v>
      </c>
      <c r="P38">
        <f t="shared" si="10"/>
        <v>6</v>
      </c>
      <c r="Q38">
        <f t="shared" si="10"/>
        <v>6</v>
      </c>
      <c r="R38">
        <f t="shared" si="10"/>
        <v>6</v>
      </c>
      <c r="S38">
        <f t="shared" si="10"/>
        <v>6</v>
      </c>
      <c r="T38">
        <f aca="true" t="shared" si="11" ref="T38:AB38">COUNT(T18:T23)</f>
        <v>6</v>
      </c>
      <c r="U38">
        <f t="shared" si="11"/>
        <v>6</v>
      </c>
      <c r="V38">
        <f t="shared" si="11"/>
        <v>6</v>
      </c>
      <c r="W38">
        <f t="shared" si="11"/>
        <v>6</v>
      </c>
      <c r="X38">
        <f t="shared" si="11"/>
        <v>6</v>
      </c>
      <c r="Y38">
        <f t="shared" si="11"/>
        <v>6</v>
      </c>
      <c r="Z38">
        <f t="shared" si="11"/>
        <v>6</v>
      </c>
      <c r="AA38">
        <f t="shared" si="11"/>
        <v>6</v>
      </c>
      <c r="AB38">
        <f t="shared" si="11"/>
        <v>6</v>
      </c>
    </row>
    <row r="39" spans="2:28" ht="12">
      <c r="B39" s="5" t="s">
        <v>28</v>
      </c>
      <c r="C39">
        <f>COUNT(C24:C29)</f>
        <v>6</v>
      </c>
      <c r="D39">
        <f aca="true" t="shared" si="12" ref="D39:S39">COUNT(D24:D29)</f>
        <v>6</v>
      </c>
      <c r="E39">
        <f t="shared" si="12"/>
        <v>6</v>
      </c>
      <c r="F39">
        <f t="shared" si="12"/>
        <v>6</v>
      </c>
      <c r="G39">
        <f t="shared" si="12"/>
        <v>6</v>
      </c>
      <c r="H39">
        <f t="shared" si="12"/>
        <v>6</v>
      </c>
      <c r="I39">
        <f t="shared" si="12"/>
        <v>6</v>
      </c>
      <c r="J39">
        <f t="shared" si="12"/>
        <v>6</v>
      </c>
      <c r="K39">
        <f t="shared" si="12"/>
        <v>6</v>
      </c>
      <c r="L39">
        <f t="shared" si="12"/>
        <v>6</v>
      </c>
      <c r="M39">
        <f t="shared" si="12"/>
        <v>6</v>
      </c>
      <c r="N39">
        <f t="shared" si="12"/>
        <v>6</v>
      </c>
      <c r="O39">
        <f t="shared" si="12"/>
        <v>6</v>
      </c>
      <c r="P39">
        <f t="shared" si="12"/>
        <v>6</v>
      </c>
      <c r="Q39">
        <f t="shared" si="12"/>
        <v>6</v>
      </c>
      <c r="R39">
        <f t="shared" si="12"/>
        <v>6</v>
      </c>
      <c r="S39">
        <f t="shared" si="12"/>
        <v>6</v>
      </c>
      <c r="T39">
        <f aca="true" t="shared" si="13" ref="T39:AB39">COUNT(T24:T29)</f>
        <v>6</v>
      </c>
      <c r="U39">
        <f t="shared" si="13"/>
        <v>6</v>
      </c>
      <c r="V39">
        <f t="shared" si="13"/>
        <v>6</v>
      </c>
      <c r="W39">
        <f t="shared" si="13"/>
        <v>6</v>
      </c>
      <c r="X39">
        <f t="shared" si="13"/>
        <v>6</v>
      </c>
      <c r="Y39">
        <f t="shared" si="13"/>
        <v>6</v>
      </c>
      <c r="Z39">
        <f t="shared" si="13"/>
        <v>6</v>
      </c>
      <c r="AA39">
        <f t="shared" si="13"/>
        <v>6</v>
      </c>
      <c r="AB39">
        <f t="shared" si="13"/>
        <v>6</v>
      </c>
    </row>
    <row r="40" spans="2:33" ht="12">
      <c r="B40" s="5" t="s">
        <v>29</v>
      </c>
      <c r="C40">
        <f>COUNT(C12:C29)</f>
        <v>18</v>
      </c>
      <c r="D40">
        <f aca="true" t="shared" si="14" ref="D40:S40">COUNT(D12:D29)</f>
        <v>18</v>
      </c>
      <c r="E40">
        <f t="shared" si="14"/>
        <v>18</v>
      </c>
      <c r="F40">
        <f t="shared" si="14"/>
        <v>18</v>
      </c>
      <c r="G40">
        <f t="shared" si="14"/>
        <v>18</v>
      </c>
      <c r="H40">
        <f t="shared" si="14"/>
        <v>18</v>
      </c>
      <c r="I40">
        <f t="shared" si="14"/>
        <v>18</v>
      </c>
      <c r="J40">
        <f t="shared" si="14"/>
        <v>18</v>
      </c>
      <c r="K40">
        <f t="shared" si="14"/>
        <v>18</v>
      </c>
      <c r="L40">
        <f t="shared" si="14"/>
        <v>18</v>
      </c>
      <c r="M40">
        <f t="shared" si="14"/>
        <v>18</v>
      </c>
      <c r="N40">
        <f t="shared" si="14"/>
        <v>18</v>
      </c>
      <c r="O40">
        <f t="shared" si="14"/>
        <v>18</v>
      </c>
      <c r="P40">
        <f t="shared" si="14"/>
        <v>18</v>
      </c>
      <c r="Q40">
        <f t="shared" si="14"/>
        <v>18</v>
      </c>
      <c r="R40">
        <f t="shared" si="14"/>
        <v>18</v>
      </c>
      <c r="S40">
        <f t="shared" si="14"/>
        <v>18</v>
      </c>
      <c r="T40">
        <f aca="true" t="shared" si="15" ref="T40:AB40">COUNT(T12:T29)</f>
        <v>18</v>
      </c>
      <c r="U40">
        <f t="shared" si="15"/>
        <v>18</v>
      </c>
      <c r="V40">
        <f t="shared" si="15"/>
        <v>18</v>
      </c>
      <c r="W40">
        <f t="shared" si="15"/>
        <v>18</v>
      </c>
      <c r="X40">
        <f t="shared" si="15"/>
        <v>18</v>
      </c>
      <c r="Y40">
        <f t="shared" si="15"/>
        <v>18</v>
      </c>
      <c r="Z40">
        <f t="shared" si="15"/>
        <v>18</v>
      </c>
      <c r="AA40">
        <f t="shared" si="15"/>
        <v>18</v>
      </c>
      <c r="AB40">
        <f t="shared" si="15"/>
        <v>18</v>
      </c>
      <c r="AG40" s="14" t="s">
        <v>69</v>
      </c>
    </row>
    <row r="42" spans="3:35" ht="12">
      <c r="C42" s="1" t="s">
        <v>30</v>
      </c>
      <c r="AC42" s="6" t="s">
        <v>55</v>
      </c>
      <c r="AD42" s="8" t="s">
        <v>31</v>
      </c>
      <c r="AG42" s="13" t="s">
        <v>44</v>
      </c>
      <c r="AI42" s="13" t="s">
        <v>44</v>
      </c>
    </row>
    <row r="43" spans="3:35" ht="12">
      <c r="C43" s="6" t="s">
        <v>1</v>
      </c>
      <c r="D43" s="6" t="s">
        <v>1</v>
      </c>
      <c r="E43" s="6" t="s">
        <v>1</v>
      </c>
      <c r="F43" s="6" t="s">
        <v>1</v>
      </c>
      <c r="G43" s="6" t="s">
        <v>1</v>
      </c>
      <c r="H43" s="6" t="s">
        <v>1</v>
      </c>
      <c r="I43" s="6" t="s">
        <v>1</v>
      </c>
      <c r="J43" s="6" t="s">
        <v>1</v>
      </c>
      <c r="K43" s="6" t="s">
        <v>1</v>
      </c>
      <c r="L43" s="6" t="s">
        <v>1</v>
      </c>
      <c r="M43" s="6" t="s">
        <v>1</v>
      </c>
      <c r="N43" s="6" t="s">
        <v>1</v>
      </c>
      <c r="O43" s="6" t="s">
        <v>1</v>
      </c>
      <c r="P43" s="6" t="s">
        <v>1</v>
      </c>
      <c r="Q43" s="6" t="s">
        <v>1</v>
      </c>
      <c r="R43" s="6" t="s">
        <v>1</v>
      </c>
      <c r="S43" s="6" t="s">
        <v>1</v>
      </c>
      <c r="T43" s="6" t="s">
        <v>1</v>
      </c>
      <c r="U43" s="6" t="s">
        <v>1</v>
      </c>
      <c r="V43" s="6" t="s">
        <v>1</v>
      </c>
      <c r="W43" s="6" t="s">
        <v>1</v>
      </c>
      <c r="X43" s="6" t="s">
        <v>1</v>
      </c>
      <c r="Y43" s="6" t="s">
        <v>1</v>
      </c>
      <c r="Z43" s="6" t="s">
        <v>1</v>
      </c>
      <c r="AA43" s="6" t="s">
        <v>1</v>
      </c>
      <c r="AB43" s="6" t="s">
        <v>1</v>
      </c>
      <c r="AC43" s="6" t="s">
        <v>1</v>
      </c>
      <c r="AD43" s="8" t="s">
        <v>32</v>
      </c>
      <c r="AG43" s="6" t="s">
        <v>1</v>
      </c>
      <c r="AI43" s="6" t="s">
        <v>1</v>
      </c>
    </row>
    <row r="44" spans="2:35" s="2" customFormat="1" ht="12">
      <c r="B44" s="4" t="s">
        <v>2</v>
      </c>
      <c r="C44" s="3">
        <f>C11</f>
        <v>38635</v>
      </c>
      <c r="D44" s="3">
        <f aca="true" t="shared" si="16" ref="D44:AB44">D11</f>
        <v>38649</v>
      </c>
      <c r="E44" s="3">
        <f t="shared" si="16"/>
        <v>38663</v>
      </c>
      <c r="F44" s="3">
        <f t="shared" si="16"/>
        <v>38677</v>
      </c>
      <c r="G44" s="3">
        <f t="shared" si="16"/>
        <v>38691</v>
      </c>
      <c r="H44" s="3">
        <f t="shared" si="16"/>
        <v>38705</v>
      </c>
      <c r="I44" s="3">
        <f t="shared" si="16"/>
        <v>38719</v>
      </c>
      <c r="J44" s="3">
        <f t="shared" si="16"/>
        <v>38734</v>
      </c>
      <c r="K44" s="3">
        <f t="shared" si="16"/>
        <v>38747</v>
      </c>
      <c r="L44" s="3">
        <f t="shared" si="16"/>
        <v>38762</v>
      </c>
      <c r="M44" s="3">
        <f t="shared" si="16"/>
        <v>38775</v>
      </c>
      <c r="N44" s="3">
        <f t="shared" si="16"/>
        <v>38789</v>
      </c>
      <c r="O44" s="3">
        <f t="shared" si="16"/>
        <v>38803</v>
      </c>
      <c r="P44" s="3">
        <f t="shared" si="16"/>
        <v>38817</v>
      </c>
      <c r="Q44" s="3">
        <f t="shared" si="16"/>
        <v>38831</v>
      </c>
      <c r="R44" s="3">
        <f t="shared" si="16"/>
        <v>38845</v>
      </c>
      <c r="S44" s="3">
        <f t="shared" si="16"/>
        <v>38860</v>
      </c>
      <c r="T44" s="3">
        <f t="shared" si="16"/>
        <v>38873</v>
      </c>
      <c r="U44" s="3">
        <f t="shared" si="16"/>
        <v>38887</v>
      </c>
      <c r="V44" s="3">
        <f t="shared" si="16"/>
        <v>38902</v>
      </c>
      <c r="W44" s="3">
        <f t="shared" si="16"/>
        <v>38915</v>
      </c>
      <c r="X44" s="3">
        <f t="shared" si="16"/>
        <v>38930</v>
      </c>
      <c r="Y44" s="3">
        <f t="shared" si="16"/>
        <v>38943</v>
      </c>
      <c r="Z44" s="3">
        <f t="shared" si="16"/>
        <v>38957</v>
      </c>
      <c r="AA44" s="3">
        <f t="shared" si="16"/>
        <v>38971</v>
      </c>
      <c r="AB44" s="3">
        <f t="shared" si="16"/>
        <v>38985</v>
      </c>
      <c r="AC44" s="16" t="s">
        <v>54</v>
      </c>
      <c r="AD44" s="16" t="s">
        <v>54</v>
      </c>
      <c r="AG44" s="16" t="s">
        <v>54</v>
      </c>
      <c r="AI44" s="16" t="s">
        <v>52</v>
      </c>
    </row>
    <row r="45" spans="2:39" ht="12">
      <c r="B45" s="5" t="s">
        <v>3</v>
      </c>
      <c r="C45" s="7">
        <f>0.01*(('[1]10-Oct-05'!$K13/(0.25*(9-'[1]10-Oct-05'!$F13)))+('[1]10-Oct-05'!$N13/(0.25*(9-'[1]10-Oct-05'!$G13))))</f>
        <v>0.22818666666666665</v>
      </c>
      <c r="D45" s="7">
        <f>0.01*(('[2]24-Oct-05'!$K13/(0.25*(9-'[2]24-Oct-05'!$F13)))+('[2]24-Oct-05'!$N13/(0.25*(9-'[2]24-Oct-05'!$G13))))</f>
        <v>0.26195111111111113</v>
      </c>
      <c r="E45" s="7">
        <f>0.01*(('[3]7-Nov-05'!$K13/(0.25*(9-'[3]7-Nov-05'!$F13)))+('[3]7-Nov-05'!$N13/(0.25*(9-'[3]7-Nov-05'!$G13))))</f>
        <v>0.14844444444444443</v>
      </c>
      <c r="F45" s="7">
        <f>0.01*(('[4]21-Nov-05'!$K13/(0.25*(9-'[4]21-Nov-05'!$F13)))+('[4]21-Nov-05'!$N13/(0.25*(9-'[4]21-Nov-05'!$G13))))</f>
        <v>0.2545</v>
      </c>
      <c r="G45" s="7">
        <f>0.01*(('[5]5-Dec-05'!$K13/(0.25*(9-'[5]5-Dec-05'!$F13)))+('[5]5-Dec-05'!$N13/(0.25*(9-'[5]5-Dec-05'!$G13))))</f>
        <v>0.09555555555555556</v>
      </c>
      <c r="H45" s="7">
        <f>0.01*(('[6]19-Dec-05'!$K13/(0.25*(9-'[6]19-Dec-05'!$F13)))+('[6]19-Dec-05'!$N13/(0.25*(9-'[6]19-Dec-05'!$G13))))</f>
        <v>0.08222222222222221</v>
      </c>
      <c r="I45" s="7">
        <f>0.01*(('[7]2-Jan-06'!$K13/(0.25*(9-'[7]2-Jan-06'!$F13)))+('[7]2-Jan-06'!$N13/(0.25*(9-'[7]2-Jan-06'!$G13))))</f>
        <v>0.08311111111111111</v>
      </c>
      <c r="J45" s="7">
        <f>0.01*(('[8]17-Jan-06'!$K13/(0.25*(9-'[8]17-Jan-06'!$F13)))+('[8]17-Jan-06'!$N13/(0.25*(9-'[8]17-Jan-06'!$G13))))</f>
        <v>0.11422222222222222</v>
      </c>
      <c r="K45" s="7">
        <f>0.01*(('[9]30-Jan-06'!$K13/(0.25*(9-'[9]30-Jan-06'!$F13)))+('[9]30-Jan-06'!$N13/(0.25*(9-'[9]30-Jan-06'!$G13))))</f>
        <v>0.2822222222222222</v>
      </c>
      <c r="L45" s="7">
        <f>0.01*(('[10]14-Feb-06'!$K13/(0.25*(9-'[10]14-Feb-06'!$F13)))+('[10]14-Feb-06'!$N13/(0.25*(9-'[10]14-Feb-06'!$G13))))</f>
        <v>0.15422222222222223</v>
      </c>
      <c r="M45" s="7">
        <f>0.01*(('[11]27-Feb-06'!$K13/(0.25*(9-'[11]27-Feb-06'!$F13)))+('[11]27-Feb-06'!$N13/(0.25*(9-'[11]27-Feb-06'!$G13))))</f>
        <v>0.24128444444444447</v>
      </c>
      <c r="N45" s="7">
        <f>0.01*(('[12]13-Mar-06'!$K13/(0.25*(9-'[12]13-Mar-06'!$F13)))+('[12]13-Mar-06'!$N13/(0.25*(9-'[12]13-Mar-06'!$G13))))</f>
        <v>0.1745422222222222</v>
      </c>
      <c r="O45" s="7">
        <f>0.01*(('[13]27-Mar-06'!$K13/(0.25*(9-'[13]27-Mar-06'!$F13)))+('[13]27-Mar-06'!$N13/(0.25*(9-'[13]27-Mar-06'!$G13))))</f>
        <v>0.2337777777777778</v>
      </c>
      <c r="P45" s="7">
        <f>0.01*(('[14]10-Apr-06'!$K13/(0.25*(9-'[14]10-Apr-06'!$F13)))+('[14]10-Apr-06'!$N13/(0.25*(9-'[14]10-Apr-06'!$G13))))</f>
        <v>0.45911111111111114</v>
      </c>
      <c r="Q45" s="7">
        <f>0.01*(('[15]24-Apr-06'!$K13/(0.25*(9-'[15]24-Apr-06'!$F13)))+('[15]24-Apr-06'!$N13/(0.25*(9-'[15]24-Apr-06'!$G13))))</f>
        <v>0.14622222222222223</v>
      </c>
      <c r="R45" s="7">
        <f>0.01*(('[16]8-May-06'!$K13/(0.25*(9-'[16]8-May-06'!$F13)))+('[16]8-May-06'!$N13/(0.25*(9-'[16]8-May-06'!$G13))))</f>
        <v>0.37111111111111117</v>
      </c>
      <c r="S45" s="7">
        <f>0.01*(('[17]23-May-06'!$K13/(0.25*(9-'[17]23-May-06'!$F13)))+('[17]23-May-06'!$N13/(0.25*(9-'[17]23-May-06'!$G13))))</f>
        <v>0.35511111111111116</v>
      </c>
      <c r="T45" s="7">
        <f>0.01*(('[18]5-Jun-06'!$K13/(0.25*(9-'[18]5-Jun-06'!$F13)))+('[18]5-Jun-06'!$N13/(0.25*(9-'[18]5-Jun-06'!$G13))))</f>
        <v>0.25822222222222224</v>
      </c>
      <c r="U45" s="7">
        <f>0.01*(('[19]19-Jun-06'!$K13/(0.25*(9-'[19]19-Jun-06'!$F13)))+('[19]19-Jun-06'!$N13/(0.25*(9-'[19]19-Jun-06'!$G13))))</f>
        <v>0.15404</v>
      </c>
      <c r="V45" s="7">
        <f>0.01*(('[20]4-Jul-06'!$K13/(0.25*(9-'[20]4-Jul-06'!$F13)))+('[20]4-Jul-06'!$N13/(0.25*(9-'[20]4-Jul-06'!$G13))))</f>
        <v>0.18888888888888888</v>
      </c>
      <c r="W45" s="7">
        <f>0.01*(('[21]17-Jul-06'!$K13/(0.25*(9-'[21]17-Jul-06'!$F13)))+('[21]17-Jul-06'!$N13/(0.25*(9-'[21]17-Jul-06'!$G13))))</f>
        <v>0.22560000000000002</v>
      </c>
      <c r="X45" s="7">
        <f>0.01*(('[22]1-Aug-06'!$K13/(0.25*(9-'[22]1-Aug-06'!$F13)))+('[22]1-Aug-06'!$N13/(0.25*(9-'[22]1-Aug-06'!$G13))))</f>
        <v>0.07588888888888888</v>
      </c>
      <c r="Y45" s="7">
        <f>0.01*(('[23]14-Aug-06'!$K13/(0.25*(9-'[23]14-Aug-06'!$F13)))+('[23]14-Aug-06'!$N13/(0.25*(9-'[23]14-Aug-06'!$G13))))</f>
        <v>0.17604888888888887</v>
      </c>
      <c r="Z45" s="7">
        <f>0.01*(('[24]28-Aug-06'!$K13/(0.25*(9-'[24]28-Aug-06'!$F13)))+('[24]28-Aug-06'!$N13/(0.25*(9-'[24]28-Aug-06'!$G13))))</f>
        <v>0.1608888888888889</v>
      </c>
      <c r="AA45" s="7">
        <f>0.01*(('[25]11-Sep-06'!$K13/(0.25*(9-'[25]11-Sep-06'!$F13)))+('[25]11-Sep-06'!$N13/(0.25*(9-'[25]11-Sep-06'!$G13))))</f>
        <v>0.16844444444444445</v>
      </c>
      <c r="AB45" s="7">
        <f>0.01*(('[26]25-Sep-06'!$K13/(0.25*(9-'[26]25-Sep-06'!$F13)))+('[26]25-Sep-06'!$N13/(0.25*(9-'[26]25-Sep-06'!$G13))))</f>
        <v>0.16616</v>
      </c>
      <c r="AC45" s="8">
        <f>SUM(C45:AB45)</f>
        <v>5.25998</v>
      </c>
      <c r="AD45" s="8">
        <f>AC45/AC79*365</f>
        <v>5.25998</v>
      </c>
      <c r="AF45" s="5" t="s">
        <v>3</v>
      </c>
      <c r="AG45" s="8">
        <f aca="true" t="shared" si="17" ref="AG45:AG62">AD45</f>
        <v>5.25998</v>
      </c>
      <c r="AH45" s="5" t="s">
        <v>3</v>
      </c>
      <c r="AI45" s="8">
        <f>0.5*AG45</f>
        <v>2.62999</v>
      </c>
      <c r="AK45" s="14" t="s">
        <v>75</v>
      </c>
      <c r="AL45" s="14"/>
      <c r="AM45" s="14"/>
    </row>
    <row r="46" spans="2:39" ht="12">
      <c r="B46" s="5" t="s">
        <v>4</v>
      </c>
      <c r="C46" s="7">
        <f>0.01*(('[1]10-Oct-05'!$K14/(0.25*(9-'[1]10-Oct-05'!$F14)))+('[1]10-Oct-05'!$N14/(0.25*(9-'[1]10-Oct-05'!$G14))))</f>
        <v>0.28180444444444447</v>
      </c>
      <c r="D46" s="7">
        <f>0.01*(('[2]24-Oct-05'!$K14/(0.25*(9-'[2]24-Oct-05'!$F14)))+('[2]24-Oct-05'!$N14/(0.25*(9-'[2]24-Oct-05'!$G14))))</f>
        <v>0.27688888888888885</v>
      </c>
      <c r="E46" s="7">
        <f>0.01*(('[3]7-Nov-05'!$K14/(0.25*(9-'[3]7-Nov-05'!$F14)))+('[3]7-Nov-05'!$N14/(0.25*(9-'[3]7-Nov-05'!$G14))))</f>
        <v>0.21528888888888886</v>
      </c>
      <c r="F46" s="7">
        <f>0.01*(('[4]21-Nov-05'!$K14/(0.25*(9-'[4]21-Nov-05'!$F14)))+('[4]21-Nov-05'!$N14/(0.25*(9-'[4]21-Nov-05'!$G14))))</f>
        <v>0.2781555555555556</v>
      </c>
      <c r="G46" s="7">
        <f>0.01*(('[5]5-Dec-05'!$K14/(0.25*(9-'[5]5-Dec-05'!$F14)))+('[5]5-Dec-05'!$N14/(0.25*(9-'[5]5-Dec-05'!$G14))))</f>
        <v>0.16355555555555554</v>
      </c>
      <c r="H46" s="7">
        <f>0.01*(('[6]19-Dec-05'!$K14/(0.25*(9-'[6]19-Dec-05'!$F14)))+('[6]19-Dec-05'!$N14/(0.25*(9-'[6]19-Dec-05'!$G14))))</f>
        <v>0.19955555555555557</v>
      </c>
      <c r="I46" s="7">
        <f>0.01*(('[7]2-Jan-06'!$K14/(0.25*(9-'[7]2-Jan-06'!$F14)))+('[7]2-Jan-06'!$N14/(0.25*(9-'[7]2-Jan-06'!$G14))))</f>
        <v>0.20533333333333337</v>
      </c>
      <c r="J46" s="7">
        <f>0.01*(('[8]17-Jan-06'!$K14/(0.25*(9-'[8]17-Jan-06'!$F14)))+('[8]17-Jan-06'!$N14/(0.25*(9-'[8]17-Jan-06'!$G14))))</f>
        <v>0.15866666666666668</v>
      </c>
      <c r="K46" s="7">
        <f>0.01*(('[9]30-Jan-06'!$K14/(0.25*(9-'[9]30-Jan-06'!$F14)))+('[9]30-Jan-06'!$N14/(0.25*(9-'[9]30-Jan-06'!$G14))))</f>
        <v>0.4813333333333333</v>
      </c>
      <c r="L46" s="7">
        <f>0.01*(('[10]14-Feb-06'!$K14/(0.25*(9-'[10]14-Feb-06'!$F14)))+('[10]14-Feb-06'!$N14/(0.25*(9-'[10]14-Feb-06'!$G14))))</f>
        <v>0.18512</v>
      </c>
      <c r="M46" s="7">
        <f>0.01*(('[11]27-Feb-06'!$K14/(0.25*(9-'[11]27-Feb-06'!$F14)))+('[11]27-Feb-06'!$N14/(0.25*(9-'[11]27-Feb-06'!$G14))))</f>
        <v>0.16540444444444444</v>
      </c>
      <c r="N46" s="7">
        <f>0.01*(('[12]13-Mar-06'!$K14/(0.25*(9-'[12]13-Mar-06'!$F14)))+('[12]13-Mar-06'!$N14/(0.25*(9-'[12]13-Mar-06'!$G14))))</f>
        <v>0.16444444444444442</v>
      </c>
      <c r="O46" s="7">
        <f>0.01*(('[13]27-Mar-06'!$K14/(0.25*(9-'[13]27-Mar-06'!$F14)))+('[13]27-Mar-06'!$N14/(0.25*(9-'[13]27-Mar-06'!$G14))))</f>
        <v>0.2617777777777778</v>
      </c>
      <c r="P46" s="7">
        <f>0.01*(('[14]10-Apr-06'!$K14/(0.25*(9-'[14]10-Apr-06'!$F14)))+('[14]10-Apr-06'!$N14/(0.25*(9-'[14]10-Apr-06'!$G14))))</f>
        <v>0.5446755555555557</v>
      </c>
      <c r="Q46" s="7">
        <f>0.01*(('[15]24-Apr-06'!$K14/(0.25*(9-'[15]24-Apr-06'!$F14)))+('[15]24-Apr-06'!$N14/(0.25*(9-'[15]24-Apr-06'!$G14))))</f>
        <v>0.17656888888888886</v>
      </c>
      <c r="R46" s="7">
        <f>0.01*(('[16]8-May-06'!$K14/(0.25*(9-'[16]8-May-06'!$F14)))+('[16]8-May-06'!$N14/(0.25*(9-'[16]8-May-06'!$G14))))</f>
        <v>0.30563555555555555</v>
      </c>
      <c r="S46" s="7">
        <f>0.01*(('[17]23-May-06'!$K14/(0.25*(9-'[17]23-May-06'!$F14)))+('[17]23-May-06'!$N14/(0.25*(9-'[17]23-May-06'!$G14))))</f>
        <v>0.20500000000000002</v>
      </c>
      <c r="T46" s="7">
        <f>0.01*(('[18]5-Jun-06'!$K14/(0.25*(9-'[18]5-Jun-06'!$F14)))+('[18]5-Jun-06'!$N14/(0.25*(9-'[18]5-Jun-06'!$G14))))</f>
        <v>0.19778222222222222</v>
      </c>
      <c r="U46" s="7">
        <f>0.01*(('[19]19-Jun-06'!$K14/(0.25*(9-'[19]19-Jun-06'!$F14)))+('[19]19-Jun-06'!$N14/(0.25*(9-'[19]19-Jun-06'!$G14))))</f>
        <v>0.23244444444444448</v>
      </c>
      <c r="V46" s="7">
        <f>0.01*(('[20]4-Jul-06'!$K14/(0.25*(9-'[20]4-Jul-06'!$F14)))+('[20]4-Jul-06'!$N14/(0.25*(9-'[20]4-Jul-06'!$G14))))</f>
        <v>0.17288888888888887</v>
      </c>
      <c r="W46" s="7">
        <f>0.01*(('[21]17-Jul-06'!$K14/(0.25*(9-'[21]17-Jul-06'!$F14)))+('[21]17-Jul-06'!$N14/(0.25*(9-'[21]17-Jul-06'!$G14))))</f>
        <v>0.20337333333333335</v>
      </c>
      <c r="X46" s="7">
        <f>0.01*(('[22]1-Aug-06'!$K14/(0.25*(9-'[22]1-Aug-06'!$F14)))+('[22]1-Aug-06'!$N14/(0.25*(9-'[22]1-Aug-06'!$G14))))</f>
        <v>0.09866666666666668</v>
      </c>
      <c r="Y46" s="7">
        <f>0.01*(('[23]14-Aug-06'!$K14/(0.25*(9-'[23]14-Aug-06'!$F14)))+('[23]14-Aug-06'!$N14/(0.25*(9-'[23]14-Aug-06'!$G14))))</f>
        <v>0.0985</v>
      </c>
      <c r="Z46" s="7">
        <f>0.01*(('[24]28-Aug-06'!$K14/(0.25*(9-'[24]28-Aug-06'!$F14)))+('[24]28-Aug-06'!$N14/(0.25*(9-'[24]28-Aug-06'!$G14))))</f>
        <v>0.14817333333333335</v>
      </c>
      <c r="AA46" s="7">
        <f>0.01*(('[25]11-Sep-06'!$K14/(0.25*(9-'[25]11-Sep-06'!$F14)))+('[25]11-Sep-06'!$N14/(0.25*(9-'[25]11-Sep-06'!$G14))))</f>
        <v>0.15288888888888888</v>
      </c>
      <c r="AB46" s="7">
        <f>0.01*(('[26]25-Sep-06'!$K14/(0.25*(9-'[26]25-Sep-06'!$F14)))+('[26]25-Sep-06'!$N14/(0.25*(9-'[26]25-Sep-06'!$G14))))</f>
        <v>0.21987555555555557</v>
      </c>
      <c r="AC46" s="8">
        <f aca="true" t="shared" si="18" ref="AC46:AC61">SUM(C46:AB46)</f>
        <v>5.793802222222221</v>
      </c>
      <c r="AD46" s="8">
        <f aca="true" t="shared" si="19" ref="AD46:AD61">AC46/AC80*365</f>
        <v>5.7938022222222205</v>
      </c>
      <c r="AF46" s="5" t="s">
        <v>4</v>
      </c>
      <c r="AG46" s="8">
        <f t="shared" si="17"/>
        <v>5.7938022222222205</v>
      </c>
      <c r="AH46" s="5" t="s">
        <v>4</v>
      </c>
      <c r="AI46" s="8">
        <f aca="true" t="shared" si="20" ref="AI46:AI62">0.5*AG46</f>
        <v>2.8969011111111103</v>
      </c>
      <c r="AK46" s="14"/>
      <c r="AL46" s="14" t="s">
        <v>48</v>
      </c>
      <c r="AM46" s="15">
        <f>AVERAGE(AI45:AI50)</f>
        <v>3.017635767195767</v>
      </c>
    </row>
    <row r="47" spans="2:35" ht="12">
      <c r="B47" s="5" t="s">
        <v>5</v>
      </c>
      <c r="C47" s="7">
        <f>0.01*(('[1]10-Oct-05'!$K15/(0.25*(9-'[1]10-Oct-05'!$F15)))+('[1]10-Oct-05'!$N15/(0.25*(9-'[1]10-Oct-05'!$G15))))</f>
        <v>0.6288888888888888</v>
      </c>
      <c r="D47" s="7">
        <f>0.01*(('[2]24-Oct-05'!$K15/(0.25*(9-'[2]24-Oct-05'!$F15)))+('[2]24-Oct-05'!$N15/(0.25*(9-'[2]24-Oct-05'!$G15))))</f>
        <v>0.29956444444444447</v>
      </c>
      <c r="E47" s="7">
        <f>0.01*(('[3]7-Nov-05'!$K15/(0.25*(9-'[3]7-Nov-05'!$F15)))+('[3]7-Nov-05'!$N15/(0.25*(9-'[3]7-Nov-05'!$G15))))</f>
        <v>0.1656</v>
      </c>
      <c r="F47" s="7">
        <f>0.01*(('[4]21-Nov-05'!$K15/(0.25*(9-'[4]21-Nov-05'!$F15)))+('[4]21-Nov-05'!$N15/(0.25*(9-'[4]21-Nov-05'!$G15))))</f>
        <v>0.28044444444444444</v>
      </c>
      <c r="G47" s="7">
        <f>0.01*(('[5]5-Dec-05'!$K15/(0.25*(9-'[5]5-Dec-05'!$F15)))+('[5]5-Dec-05'!$N15/(0.25*(9-'[5]5-Dec-05'!$G15))))</f>
        <v>0.1248888888888889</v>
      </c>
      <c r="H47" s="7">
        <f>0.01*(('[6]19-Dec-05'!$K15/(0.25*(9-'[6]19-Dec-05'!$F15)))+('[6]19-Dec-05'!$N15/(0.25*(9-'[6]19-Dec-05'!$G15))))</f>
        <v>0.11822222222222223</v>
      </c>
      <c r="I47" s="7">
        <f>0.01*(('[7]2-Jan-06'!$K15/(0.25*(9-'[7]2-Jan-06'!$F15)))+('[7]2-Jan-06'!$N15/(0.25*(9-'[7]2-Jan-06'!$G15))))</f>
        <v>0.22978222222222222</v>
      </c>
      <c r="J47" s="7">
        <f>0.01*(('[8]17-Jan-06'!$K15/(0.25*(9-'[8]17-Jan-06'!$F15)))+('[8]17-Jan-06'!$N15/(0.25*(9-'[8]17-Jan-06'!$G15))))</f>
        <v>0.23385777777777775</v>
      </c>
      <c r="K47" s="7">
        <f>0.01*(('[9]30-Jan-06'!$K15/(0.25*(9-'[9]30-Jan-06'!$F15)))+('[9]30-Jan-06'!$N15/(0.25*(9-'[9]30-Jan-06'!$G15))))</f>
        <v>0.5569733333333333</v>
      </c>
      <c r="L47" s="7">
        <f>0.01*(('[10]14-Feb-06'!$K15/(0.25*(9-'[10]14-Feb-06'!$F15)))+('[10]14-Feb-06'!$N15/(0.25*(9-'[10]14-Feb-06'!$G15))))</f>
        <v>0.20044444444444445</v>
      </c>
      <c r="M47" s="7">
        <f>0.01*(('[11]27-Feb-06'!$K15/(0.25*(9-'[11]27-Feb-06'!$F15)))+('[11]27-Feb-06'!$N15/(0.25*(9-'[11]27-Feb-06'!$G15))))</f>
        <v>0.1848888888888889</v>
      </c>
      <c r="N47" s="7">
        <f>0.01*(('[12]13-Mar-06'!$K15/(0.25*(9-'[12]13-Mar-06'!$F15)))+('[12]13-Mar-06'!$N15/(0.25*(9-'[12]13-Mar-06'!$G15))))</f>
        <v>0.16177777777777777</v>
      </c>
      <c r="O47" s="7">
        <f>0.01*(('[13]27-Mar-06'!$K15/(0.25*(9-'[13]27-Mar-06'!$F15)))+('[13]27-Mar-06'!$N15/(0.25*(9-'[13]27-Mar-06'!$G15))))</f>
        <v>0.31866666666666665</v>
      </c>
      <c r="P47" s="7">
        <f>0.01*(('[14]10-Apr-06'!$K15/(0.25*(9-'[14]10-Apr-06'!$F15)))+('[14]10-Apr-06'!$N15/(0.25*(9-'[14]10-Apr-06'!$G15))))</f>
        <v>0.45822222222222225</v>
      </c>
      <c r="Q47" s="7">
        <f>0.01*(('[15]24-Apr-06'!$K15/(0.25*(9-'[15]24-Apr-06'!$F15)))+('[15]24-Apr-06'!$N15/(0.25*(9-'[15]24-Apr-06'!$G15))))</f>
        <v>0.3848888888888889</v>
      </c>
      <c r="R47" s="7">
        <f>0.01*(('[16]8-May-06'!$K15/(0.25*(9-'[16]8-May-06'!$F15)))+('[16]8-May-06'!$N15/(0.25*(9-'[16]8-May-06'!$G15))))</f>
        <v>0.36088888888888887</v>
      </c>
      <c r="S47" s="7">
        <f>0.01*(('[17]23-May-06'!$K15/(0.25*(9-'[17]23-May-06'!$F15)))+('[17]23-May-06'!$N15/(0.25*(9-'[17]23-May-06'!$G15))))</f>
        <v>0.3</v>
      </c>
      <c r="T47" s="7">
        <f>0.01*(('[18]5-Jun-06'!$K15/(0.25*(9-'[18]5-Jun-06'!$F15)))+('[18]5-Jun-06'!$N15/(0.25*(9-'[18]5-Jun-06'!$G15))))</f>
        <v>0.28044444444444444</v>
      </c>
      <c r="U47" s="7">
        <f>0.01*(('[19]19-Jun-06'!$K15/(0.25*(9-'[19]19-Jun-06'!$F15)))+('[19]19-Jun-06'!$N15/(0.25*(9-'[19]19-Jun-06'!$G15))))</f>
        <v>0.1836488888888889</v>
      </c>
      <c r="V47" s="7">
        <f>0.01*(('[20]4-Jul-06'!$K15/(0.25*(9-'[20]4-Jul-06'!$F15)))+('[20]4-Jul-06'!$N15/(0.25*(9-'[20]4-Jul-06'!$G15))))</f>
        <v>0.1608888888888889</v>
      </c>
      <c r="W47" s="7">
        <f>0.01*(('[21]17-Jul-06'!$K15/(0.25*(9-'[21]17-Jul-06'!$F15)))+('[21]17-Jul-06'!$N15/(0.25*(9-'[21]17-Jul-06'!$G15))))</f>
        <v>0.21200000000000002</v>
      </c>
      <c r="X47" s="7">
        <f>0.01*(('[22]1-Aug-06'!$K15/(0.25*(9-'[22]1-Aug-06'!$F15)))+('[22]1-Aug-06'!$N15/(0.25*(9-'[22]1-Aug-06'!$G15))))</f>
        <v>0.15288888888888888</v>
      </c>
      <c r="Y47" s="7">
        <f>0.01*(('[23]14-Aug-06'!$K15/(0.25*(9-'[23]14-Aug-06'!$F15)))+('[23]14-Aug-06'!$N15/(0.25*(9-'[23]14-Aug-06'!$G15))))</f>
        <v>0.15600000000000003</v>
      </c>
      <c r="Z47" s="7">
        <f>0.01*(('[24]28-Aug-06'!$K15/(0.25*(9-'[24]28-Aug-06'!$F15)))+('[24]28-Aug-06'!$N15/(0.25*(9-'[24]28-Aug-06'!$G15))))</f>
        <v>0.21688888888888888</v>
      </c>
      <c r="AA47" s="7">
        <f>0.01*(('[25]11-Sep-06'!$K15/(0.25*(9-'[25]11-Sep-06'!$F15)))+('[25]11-Sep-06'!$N15/(0.25*(9-'[25]11-Sep-06'!$G15))))</f>
        <v>0.18355555555555556</v>
      </c>
      <c r="AB47" s="7">
        <f>0.01*(('[26]25-Sep-06'!$K15/(0.25*(9-'[26]25-Sep-06'!$F15)))+('[26]25-Sep-06'!$N15/(0.25*(9-'[26]25-Sep-06'!$G15))))</f>
        <v>0.3233466666666667</v>
      </c>
      <c r="AC47" s="8">
        <f t="shared" si="18"/>
        <v>6.877662222222219</v>
      </c>
      <c r="AD47" s="8">
        <f t="shared" si="19"/>
        <v>6.877662222222219</v>
      </c>
      <c r="AF47" s="5" t="s">
        <v>5</v>
      </c>
      <c r="AG47" s="8">
        <f t="shared" si="17"/>
        <v>6.877662222222219</v>
      </c>
      <c r="AH47" s="5" t="s">
        <v>5</v>
      </c>
      <c r="AI47" s="8">
        <f t="shared" si="20"/>
        <v>3.4388311111111096</v>
      </c>
    </row>
    <row r="48" spans="2:35" ht="12">
      <c r="B48" s="5" t="s">
        <v>6</v>
      </c>
      <c r="C48" s="7">
        <f>0.01*(('[1]10-Oct-05'!$K16/(0.25*(9-'[1]10-Oct-05'!$F16)))+('[1]10-Oct-05'!$N16/(0.25*(9-'[1]10-Oct-05'!$G16))))</f>
        <v>0.21377777777777782</v>
      </c>
      <c r="D48" s="7">
        <f>0.01*(('[2]24-Oct-05'!$K16/(0.25*(9-'[2]24-Oct-05'!$F16)))+('[2]24-Oct-05'!$N16/(0.25*(9-'[2]24-Oct-05'!$G16))))</f>
        <v>0.196</v>
      </c>
      <c r="E48" s="7">
        <f>0.01*(('[3]7-Nov-05'!$K16/(0.25*(9-'[3]7-Nov-05'!$F16)))+('[3]7-Nov-05'!$N16/(0.25*(9-'[3]7-Nov-05'!$G16))))</f>
        <v>0.15733333333333333</v>
      </c>
      <c r="F48" s="7">
        <f>0.01*(('[4]21-Nov-05'!$K16/(0.25*(9-'[4]21-Nov-05'!$F16)))+('[4]21-Nov-05'!$N16/(0.25*(9-'[4]21-Nov-05'!$G16))))</f>
        <v>0.26844444444444443</v>
      </c>
      <c r="G48" s="7">
        <f>0.01*(('[5]5-Dec-05'!$K16/(0.25*(9-'[5]5-Dec-05'!$F16)))+('[5]5-Dec-05'!$N16/(0.25*(9-'[5]5-Dec-05'!$G16))))</f>
        <v>0.10266666666666668</v>
      </c>
      <c r="H48" s="7">
        <f>0.01*(('[6]19-Dec-05'!$K16/(0.25*(9-'[6]19-Dec-05'!$F16)))+('[6]19-Dec-05'!$N16/(0.25*(9-'[6]19-Dec-05'!$G16))))</f>
        <v>0.10977777777777778</v>
      </c>
      <c r="I48" s="7">
        <f>0.01*(('[7]2-Jan-06'!$K16/(0.25*(9-'[7]2-Jan-06'!$F16)))+('[7]2-Jan-06'!$N16/(0.25*(9-'[7]2-Jan-06'!$G16))))</f>
        <v>0.14680444444444446</v>
      </c>
      <c r="J48" s="7">
        <f>0.01*(('[8]17-Jan-06'!$K16/(0.25*(9-'[8]17-Jan-06'!$F16)))+('[8]17-Jan-06'!$N16/(0.25*(9-'[8]17-Jan-06'!$G16))))</f>
        <v>0.17842888888888886</v>
      </c>
      <c r="K48" s="7">
        <f>0.01*(('[9]30-Jan-06'!$K16/(0.25*(9-'[9]30-Jan-06'!$F16)))+('[9]30-Jan-06'!$N16/(0.25*(9-'[9]30-Jan-06'!$G16))))</f>
        <v>0.4706711111111112</v>
      </c>
      <c r="L48" s="7">
        <f>0.01*(('[10]14-Feb-06'!$K16/(0.25*(9-'[10]14-Feb-06'!$F16)))+('[10]14-Feb-06'!$N16/(0.25*(9-'[10]14-Feb-06'!$G16))))</f>
        <v>0.1231111111111111</v>
      </c>
      <c r="M48" s="7">
        <f>0.01*(('[11]27-Feb-06'!$K16/(0.25*(9-'[11]27-Feb-06'!$F16)))+('[11]27-Feb-06'!$N16/(0.25*(9-'[11]27-Feb-06'!$G16))))</f>
        <v>0.16044444444444445</v>
      </c>
      <c r="N48" s="7">
        <f>0.01*(('[12]13-Mar-06'!$K16/(0.25*(9-'[12]13-Mar-06'!$F16)))+('[12]13-Mar-06'!$N16/(0.25*(9-'[12]13-Mar-06'!$G16))))</f>
        <v>0.17644444444444446</v>
      </c>
      <c r="O48" s="7">
        <f>0.01*(('[13]27-Mar-06'!$K16/(0.25*(9-'[13]27-Mar-06'!$F16)))+('[13]27-Mar-06'!$N16/(0.25*(9-'[13]27-Mar-06'!$G16))))</f>
        <v>0.2256622222222222</v>
      </c>
      <c r="P48" s="7">
        <f>0.01*(('[14]10-Apr-06'!$K16/(0.25*(9-'[14]10-Apr-06'!$F16)))+('[14]10-Apr-06'!$N16/(0.25*(9-'[14]10-Apr-06'!$G16))))</f>
        <v>0.3138088888888889</v>
      </c>
      <c r="Q48" s="7">
        <f>0.01*(('[15]24-Apr-06'!$K16/(0.25*(9-'[15]24-Apr-06'!$F16)))+('[15]24-Apr-06'!$N16/(0.25*(9-'[15]24-Apr-06'!$G16))))</f>
        <v>0.3081866666666667</v>
      </c>
      <c r="R48" s="7">
        <f>0.01*(('[16]8-May-06'!$K16/(0.25*(9-'[16]8-May-06'!$F16)))+('[16]8-May-06'!$N16/(0.25*(9-'[16]8-May-06'!$G16))))</f>
        <v>0.3559999999999999</v>
      </c>
      <c r="S48" s="7">
        <f>0.01*(('[17]23-May-06'!$K16/(0.25*(9-'[17]23-May-06'!$F16)))+('[17]23-May-06'!$N16/(0.25*(9-'[17]23-May-06'!$G16))))</f>
        <v>0.24666666666666667</v>
      </c>
      <c r="T48" s="7">
        <f>0.01*(('[18]5-Jun-06'!$K16/(0.25*(9-'[18]5-Jun-06'!$F16)))+('[18]5-Jun-06'!$N16/(0.25*(9-'[18]5-Jun-06'!$G16))))</f>
        <v>0.20007111111111112</v>
      </c>
      <c r="U48" s="7">
        <f>0.01*(('[19]19-Jun-06'!$K16/(0.25*(9-'[19]19-Jun-06'!$F16)))+('[19]19-Jun-06'!$N16/(0.25*(9-'[19]19-Jun-06'!$G16))))</f>
        <v>0.16355555555555554</v>
      </c>
      <c r="V48" s="7">
        <f>0.01*(('[20]4-Jul-06'!$K16/(0.25*(9-'[20]4-Jul-06'!$F16)))+('[20]4-Jul-06'!$N16/(0.25*(9-'[20]4-Jul-06'!$G16))))</f>
        <v>0.19351999999999997</v>
      </c>
      <c r="W48" s="7">
        <f>0.01*(('[21]17-Jul-06'!$K16/(0.25*(9-'[21]17-Jul-06'!$F16)))+('[21]17-Jul-06'!$N16/(0.25*(9-'[21]17-Jul-06'!$G16))))</f>
        <v>0.3204444444444445</v>
      </c>
      <c r="X48" s="7">
        <f>0.01*(('[22]1-Aug-06'!$K16/(0.25*(9-'[22]1-Aug-06'!$F16)))+('[22]1-Aug-06'!$N16/(0.25*(9-'[22]1-Aug-06'!$G16))))</f>
        <v>0.07733333333333332</v>
      </c>
      <c r="Y48" s="7">
        <f>0.01*(('[23]14-Aug-06'!$K16/(0.25*(9-'[23]14-Aug-06'!$F16)))+('[23]14-Aug-06'!$N16/(0.25*(9-'[23]14-Aug-06'!$G16))))</f>
        <v>0.072</v>
      </c>
      <c r="Z48" s="7">
        <f>0.01*(('[24]28-Aug-06'!$K16/(0.25*(9-'[24]28-Aug-06'!$F16)))+('[24]28-Aug-06'!$N16/(0.25*(9-'[24]28-Aug-06'!$G16))))</f>
        <v>0.10622222222222222</v>
      </c>
      <c r="AA48" s="7">
        <f>0.01*(('[25]11-Sep-06'!$K16/(0.25*(9-'[25]11-Sep-06'!$F16)))+('[25]11-Sep-06'!$N16/(0.25*(9-'[25]11-Sep-06'!$G16))))</f>
        <v>0.16044444444444445</v>
      </c>
      <c r="AB48" s="7">
        <f>0.01*(('[26]25-Sep-06'!$K16/(0.25*(9-'[26]25-Sep-06'!$F16)))+('[26]25-Sep-06'!$N16/(0.25*(9-'[26]25-Sep-06'!$G16))))</f>
        <v>0.21555555555555558</v>
      </c>
      <c r="AC48" s="8">
        <f t="shared" si="18"/>
        <v>5.263375555555556</v>
      </c>
      <c r="AD48" s="8">
        <f t="shared" si="19"/>
        <v>5.263375555555556</v>
      </c>
      <c r="AF48" s="5" t="s">
        <v>6</v>
      </c>
      <c r="AG48" s="8">
        <f t="shared" si="17"/>
        <v>5.263375555555556</v>
      </c>
      <c r="AH48" s="5" t="s">
        <v>6</v>
      </c>
      <c r="AI48" s="8">
        <f t="shared" si="20"/>
        <v>2.631687777777778</v>
      </c>
    </row>
    <row r="49" spans="2:35" ht="12">
      <c r="B49" s="5" t="s">
        <v>7</v>
      </c>
      <c r="C49" s="7">
        <f>0.01*(('[1]10-Oct-05'!$K17/(0.25*(9-'[1]10-Oct-05'!$F17)))+('[1]10-Oct-05'!$N17/(0.25*(9-'[1]10-Oct-05'!$G17))))</f>
        <v>0.2288888888888889</v>
      </c>
      <c r="D49" s="7">
        <f>0.01*(('[2]24-Oct-05'!$K17/(0.25*(9-'[2]24-Oct-05'!$F17)))+('[2]24-Oct-05'!$N17/(0.25*(9-'[2]24-Oct-05'!$G17))))</f>
        <v>0.32050222222222224</v>
      </c>
      <c r="E49" s="7">
        <f>0.01*(('[3]7-Nov-05'!$K17/(0.25*(9-'[3]7-Nov-05'!$F17)))+('[3]7-Nov-05'!$N17/(0.25*(9-'[3]7-Nov-05'!$G17))))</f>
        <v>0.21377777777777782</v>
      </c>
      <c r="F49" s="7">
        <f>0.01*(('[4]21-Nov-05'!$K17/(0.25*(9-'[4]21-Nov-05'!$F17)))+('[4]21-Nov-05'!$N17/(0.25*(9-'[4]21-Nov-05'!$G17))))</f>
        <v>0.34130666666666665</v>
      </c>
      <c r="G49" s="7">
        <f>0.01*(('[5]5-Dec-05'!$K17/(0.25*(9-'[5]5-Dec-05'!$F17)))+('[5]5-Dec-05'!$N17/(0.25*(9-'[5]5-Dec-05'!$G17))))</f>
        <v>0.12755555555555556</v>
      </c>
      <c r="H49" s="7">
        <f>0.01*(('[6]19-Dec-05'!$K17/(0.25*(9-'[6]19-Dec-05'!$F17)))+('[6]19-Dec-05'!$N17/(0.25*(9-'[6]19-Dec-05'!$G17))))</f>
        <v>0.42755555555555563</v>
      </c>
      <c r="I49" s="7">
        <f>0.01*(('[7]2-Jan-06'!$K17/(0.25*(9-'[7]2-Jan-06'!$F17)))+('[7]2-Jan-06'!$N17/(0.25*(9-'[7]2-Jan-06'!$G17))))</f>
        <v>0.16133333333333333</v>
      </c>
      <c r="J49" s="7">
        <f>0.01*(('[8]17-Jan-06'!$K17/(0.25*(9-'[8]17-Jan-06'!$F17)))+('[8]17-Jan-06'!$N17/(0.25*(9-'[8]17-Jan-06'!$G17))))</f>
        <v>0.21466666666666664</v>
      </c>
      <c r="K49" s="7">
        <f>0.01*(('[9]30-Jan-06'!$K17/(0.25*(9-'[9]30-Jan-06'!$F17)))+('[9]30-Jan-06'!$N17/(0.25*(9-'[9]30-Jan-06'!$G17))))</f>
        <v>0.33649999999999997</v>
      </c>
      <c r="L49" s="7">
        <f>0.01*(('[10]14-Feb-06'!$K17/(0.25*(9-'[10]14-Feb-06'!$F17)))+('[10]14-Feb-06'!$N17/(0.25*(9-'[10]14-Feb-06'!$G17))))</f>
        <v>0.28</v>
      </c>
      <c r="M49" s="7">
        <f>0.01*(('[11]27-Feb-06'!$K17/(0.25*(9-'[11]27-Feb-06'!$F17)))+('[11]27-Feb-06'!$N17/(0.25*(9-'[11]27-Feb-06'!$G17))))</f>
        <v>0.18844444444444444</v>
      </c>
      <c r="N49" s="7">
        <f>0.01*(('[12]13-Mar-06'!$K17/(0.25*(9-'[12]13-Mar-06'!$F17)))+('[12]13-Mar-06'!$N17/(0.25*(9-'[12]13-Mar-06'!$G17))))</f>
        <v>0.25480444444444444</v>
      </c>
      <c r="O49" s="7">
        <f>0.01*(('[13]27-Mar-06'!$K17/(0.25*(9-'[13]27-Mar-06'!$F17)))+('[13]27-Mar-06'!$N17/(0.25*(9-'[13]27-Mar-06'!$G17))))</f>
        <v>0.25155555555555553</v>
      </c>
      <c r="P49" s="7">
        <f>0.01*(('[14]10-Apr-06'!$K17/(0.25*(9-'[14]10-Apr-06'!$F17)))+('[14]10-Apr-06'!$N17/(0.25*(9-'[14]10-Apr-06'!$G17))))</f>
        <v>0.35429333333333335</v>
      </c>
      <c r="Q49" s="7">
        <f>0.01*(('[15]24-Apr-06'!$K17/(0.25*(9-'[15]24-Apr-06'!$F17)))+('[15]24-Apr-06'!$N17/(0.25*(9-'[15]24-Apr-06'!$G17))))</f>
        <v>0.5040000000000001</v>
      </c>
      <c r="R49" s="7">
        <f>0.01*(('[16]8-May-06'!$K17/(0.25*(9-'[16]8-May-06'!$F17)))+('[16]8-May-06'!$N17/(0.25*(9-'[16]8-May-06'!$G17))))</f>
        <v>0.4876933333333333</v>
      </c>
      <c r="S49" s="7">
        <f>0.01*(('[17]23-May-06'!$K17/(0.25*(9-'[17]23-May-06'!$F17)))+('[17]23-May-06'!$N17/(0.25*(9-'[17]23-May-06'!$G17))))</f>
        <v>0.3983688888888889</v>
      </c>
      <c r="T49" s="7">
        <f>0.01*(('[18]5-Jun-06'!$K17/(0.25*(9-'[18]5-Jun-06'!$F17)))+('[18]5-Jun-06'!$N17/(0.25*(9-'[18]5-Jun-06'!$G17))))</f>
        <v>0.28359111111111107</v>
      </c>
      <c r="U49" s="7">
        <f>0.01*(('[19]19-Jun-06'!$K17/(0.25*(9-'[19]19-Jun-06'!$F17)))+('[19]19-Jun-06'!$N17/(0.25*(9-'[19]19-Jun-06'!$G17))))</f>
        <v>0.20036</v>
      </c>
      <c r="V49" s="7">
        <f>0.01*(('[20]4-Jul-06'!$K17/(0.25*(9-'[20]4-Jul-06'!$F17)))+('[20]4-Jul-06'!$N17/(0.25*(9-'[20]4-Jul-06'!$G17))))</f>
        <v>0.18118222222222222</v>
      </c>
      <c r="W49" s="7">
        <f>0.01*(('[21]17-Jul-06'!$K17/(0.25*(9-'[21]17-Jul-06'!$F17)))+('[21]17-Jul-06'!$N17/(0.25*(9-'[21]17-Jul-06'!$G17))))</f>
        <v>0.19022222222222224</v>
      </c>
      <c r="X49" s="7">
        <f>0.01*(('[22]1-Aug-06'!$K17/(0.25*(9-'[22]1-Aug-06'!$F17)))+('[22]1-Aug-06'!$N17/(0.25*(9-'[22]1-Aug-06'!$G17))))</f>
        <v>0.1374577777777778</v>
      </c>
      <c r="Y49" s="7">
        <f>0.01*(('[23]14-Aug-06'!$K17/(0.25*(9-'[23]14-Aug-06'!$F17)))+('[23]14-Aug-06'!$N17/(0.25*(9-'[23]14-Aug-06'!$G17))))</f>
        <v>0.15822222222222224</v>
      </c>
      <c r="Z49" s="7">
        <f>0.01*(('[24]28-Aug-06'!$K17/(0.25*(9-'[24]28-Aug-06'!$F17)))+('[24]28-Aug-06'!$N17/(0.25*(9-'[24]28-Aug-06'!$G17))))</f>
        <v>0.25733333333333336</v>
      </c>
      <c r="AA49" s="7">
        <f>0.01*(('[25]11-Sep-06'!$K17/(0.25*(9-'[25]11-Sep-06'!$F17)))+('[25]11-Sep-06'!$N17/(0.25*(9-'[25]11-Sep-06'!$G17))))</f>
        <v>0.22350000000000003</v>
      </c>
      <c r="AB49" s="7">
        <f>0.01*(('[26]25-Sep-06'!$K17/(0.25*(9-'[26]25-Sep-06'!$F17)))+('[26]25-Sep-06'!$N17/(0.25*(9-'[26]25-Sep-06'!$G17))))</f>
        <v>0.3075777777777778</v>
      </c>
      <c r="AC49" s="8">
        <f t="shared" si="18"/>
        <v>7.030693333333335</v>
      </c>
      <c r="AD49" s="8">
        <f t="shared" si="19"/>
        <v>7.030693333333334</v>
      </c>
      <c r="AF49" s="5" t="s">
        <v>7</v>
      </c>
      <c r="AG49" s="8">
        <f t="shared" si="17"/>
        <v>7.030693333333334</v>
      </c>
      <c r="AH49" s="5" t="s">
        <v>7</v>
      </c>
      <c r="AI49" s="8">
        <f t="shared" si="20"/>
        <v>3.515346666666667</v>
      </c>
    </row>
    <row r="50" spans="2:35" ht="12">
      <c r="B50" s="5" t="s">
        <v>8</v>
      </c>
      <c r="C50" s="7">
        <f>0.01*(('[1]10-Oct-05'!$K18/(0.25*(9-'[1]10-Oct-05'!$F18)))+('[1]10-Oct-05'!$N18/(0.25*(9-'[1]10-Oct-05'!$G18))))</f>
        <v>0.2198266666666667</v>
      </c>
      <c r="D50" s="7">
        <f>0.01*(('[2]24-Oct-05'!$K18/(0.25*(9-'[2]24-Oct-05'!$F18)))+('[2]24-Oct-05'!$N18/(0.25*(9-'[2]24-Oct-05'!$G18))))</f>
        <v>0.23777777777777778</v>
      </c>
      <c r="E50" s="7">
        <f>0.01*(('[3]7-Nov-05'!$K18/(0.25*(9-'[3]7-Nov-05'!$F18)))+('[3]7-Nov-05'!$N18/(0.25*(9-'[3]7-Nov-05'!$G18))))</f>
        <v>0.2497777777777778</v>
      </c>
      <c r="F50" s="7">
        <f>0.01*(('[4]21-Nov-05'!$K18/(0.25*(9-'[4]21-Nov-05'!$F18)))+('[4]21-Nov-05'!$N18/(0.25*(9-'[4]21-Nov-05'!$G18))))</f>
        <v>0.22211111111111112</v>
      </c>
      <c r="G50" s="7">
        <f>0.01*(('[5]5-Dec-05'!$K18/(0.25*(9-'[5]5-Dec-05'!$F18)))+('[5]5-Dec-05'!$N18/(0.25*(9-'[5]5-Dec-05'!$G18))))</f>
        <v>0.16435999999999998</v>
      </c>
      <c r="H50" s="7">
        <f>0.01*(('[6]19-Dec-05'!$K18/(0.25*(9-'[6]19-Dec-05'!$F18)))+('[6]19-Dec-05'!$N18/(0.25*(9-'[6]19-Dec-05'!$G18))))</f>
        <v>0.13955555555555557</v>
      </c>
      <c r="I50" s="7">
        <f>0.01*(('[7]2-Jan-06'!$K18/(0.25*(9-'[7]2-Jan-06'!$F18)))+('[7]2-Jan-06'!$N18/(0.25*(9-'[7]2-Jan-06'!$G18))))</f>
        <v>0.12088888888888889</v>
      </c>
      <c r="J50" s="7">
        <f>0.01*(('[8]17-Jan-06'!$K18/(0.25*(9-'[8]17-Jan-06'!$F18)))+('[8]17-Jan-06'!$N18/(0.25*(9-'[8]17-Jan-06'!$G18))))</f>
        <v>0.14755555555555558</v>
      </c>
      <c r="K50" s="7">
        <f>0.01*(('[9]30-Jan-06'!$K18/(0.25*(9-'[9]30-Jan-06'!$F18)))+('[9]30-Jan-06'!$N18/(0.25*(9-'[9]30-Jan-06'!$G18))))</f>
        <v>0.3057155555555556</v>
      </c>
      <c r="L50" s="7">
        <f>0.01*(('[10]14-Feb-06'!$K18/(0.25*(9-'[10]14-Feb-06'!$F18)))+('[10]14-Feb-06'!$N18/(0.25*(9-'[10]14-Feb-06'!$G18))))</f>
        <v>0.18</v>
      </c>
      <c r="M50" s="7">
        <f>0.01*(('[11]27-Feb-06'!$K18/(0.25*(9-'[11]27-Feb-06'!$F18)))+('[11]27-Feb-06'!$N18/(0.25*(9-'[11]27-Feb-06'!$G18))))</f>
        <v>0.18355555555555556</v>
      </c>
      <c r="N50" s="7">
        <f>0.01*(('[12]13-Mar-06'!$K18/(0.25*(9-'[12]13-Mar-06'!$F18)))+('[12]13-Mar-06'!$N18/(0.25*(9-'[12]13-Mar-06'!$G18))))</f>
        <v>0.1248888888888889</v>
      </c>
      <c r="O50" s="7">
        <f>0.01*(('[13]27-Mar-06'!$K18/(0.25*(9-'[13]27-Mar-06'!$F18)))+('[13]27-Mar-06'!$N18/(0.25*(9-'[13]27-Mar-06'!$G18))))</f>
        <v>0.2751111111111111</v>
      </c>
      <c r="P50" s="7">
        <f>0.01*(('[14]10-Apr-06'!$K18/(0.25*(9-'[14]10-Apr-06'!$F18)))+('[14]10-Apr-06'!$N18/(0.25*(9-'[14]10-Apr-06'!$G18))))</f>
        <v>0.4262222222222223</v>
      </c>
      <c r="Q50" s="7">
        <f>0.01*(('[15]24-Apr-06'!$K18/(0.25*(9-'[15]24-Apr-06'!$F18)))+('[15]24-Apr-06'!$N18/(0.25*(9-'[15]24-Apr-06'!$G18))))</f>
        <v>0.4395555555555556</v>
      </c>
      <c r="R50" s="7">
        <f>0.01*(('[16]8-May-06'!$K18/(0.25*(9-'[16]8-May-06'!$F18)))+('[16]8-May-06'!$N18/(0.25*(9-'[16]8-May-06'!$G18))))</f>
        <v>0.3293333333333333</v>
      </c>
      <c r="S50" s="7">
        <f>0.01*(('[17]23-May-06'!$K18/(0.25*(9-'[17]23-May-06'!$F18)))+('[17]23-May-06'!$N18/(0.25*(9-'[17]23-May-06'!$G18))))</f>
        <v>0.37288888888888894</v>
      </c>
      <c r="T50" s="7">
        <f>0.01*(('[18]5-Jun-06'!$K18/(0.25*(9-'[18]5-Jun-06'!$F18)))+('[18]5-Jun-06'!$N18/(0.25*(9-'[18]5-Jun-06'!$G18))))</f>
        <v>0.20844444444444446</v>
      </c>
      <c r="U50" s="7">
        <f>0.01*(('[19]19-Jun-06'!$K18/(0.25*(9-'[19]19-Jun-06'!$F18)))+('[19]19-Jun-06'!$N18/(0.25*(9-'[19]19-Jun-06'!$G18))))</f>
        <v>0.18048888888888887</v>
      </c>
      <c r="V50" s="7">
        <f>0.01*(('[20]4-Jul-06'!$K18/(0.25*(9-'[20]4-Jul-06'!$F18)))+('[20]4-Jul-06'!$N18/(0.25*(9-'[20]4-Jul-06'!$G18))))</f>
        <v>0.20222222222222222</v>
      </c>
      <c r="W50" s="7">
        <f>0.01*(('[21]17-Jul-06'!$K18/(0.25*(9-'[21]17-Jul-06'!$F18)))+('[21]17-Jul-06'!$N18/(0.25*(9-'[21]17-Jul-06'!$G18))))</f>
        <v>0.1502222222222222</v>
      </c>
      <c r="X50" s="7">
        <f>0.01*(('[22]1-Aug-06'!$K18/(0.25*(9-'[22]1-Aug-06'!$F18)))+('[22]1-Aug-06'!$N18/(0.25*(9-'[22]1-Aug-06'!$G18))))</f>
        <v>0.13511111111111113</v>
      </c>
      <c r="Y50" s="7">
        <f>0.01*(('[23]14-Aug-06'!$K18/(0.25*(9-'[23]14-Aug-06'!$F18)))+('[23]14-Aug-06'!$N18/(0.25*(9-'[23]14-Aug-06'!$G18))))</f>
        <v>0.2934711111111111</v>
      </c>
      <c r="Z50" s="7">
        <f>0.01*(('[24]28-Aug-06'!$K18/(0.25*(9-'[24]28-Aug-06'!$F18)))+('[24]28-Aug-06'!$N18/(0.25*(9-'[24]28-Aug-06'!$G18))))</f>
        <v>0.19452888888888886</v>
      </c>
      <c r="AA50" s="7">
        <f>0.01*(('[25]11-Sep-06'!$K18/(0.25*(9-'[25]11-Sep-06'!$F18)))+('[25]11-Sep-06'!$N18/(0.25*(9-'[25]11-Sep-06'!$G18))))</f>
        <v>0.17022222222222222</v>
      </c>
      <c r="AB50" s="7">
        <f>0.01*(('[26]25-Sep-06'!$K18/(0.25*(9-'[26]25-Sep-06'!$F18)))+('[26]25-Sep-06'!$N18/(0.25*(9-'[26]25-Sep-06'!$G18))))</f>
        <v>0.29588000000000003</v>
      </c>
      <c r="AC50" s="8">
        <f t="shared" si="18"/>
        <v>5.969715555555556</v>
      </c>
      <c r="AD50" s="8">
        <f t="shared" si="19"/>
        <v>5.986115873015874</v>
      </c>
      <c r="AF50" s="5" t="s">
        <v>8</v>
      </c>
      <c r="AG50" s="8">
        <f t="shared" si="17"/>
        <v>5.986115873015874</v>
      </c>
      <c r="AH50" s="5" t="s">
        <v>8</v>
      </c>
      <c r="AI50" s="8">
        <f t="shared" si="20"/>
        <v>2.993057936507937</v>
      </c>
    </row>
    <row r="51" spans="2:39" ht="12">
      <c r="B51" s="5" t="s">
        <v>9</v>
      </c>
      <c r="C51" s="7">
        <f>0.01*(('[1]10-Oct-05'!$K19/(0.25*(9-'[1]10-Oct-05'!$F19)))+('[1]10-Oct-05'!$N19/(0.25*(9-'[1]10-Oct-05'!$G19))))</f>
        <v>0.2902222222222222</v>
      </c>
      <c r="D51" s="7">
        <f>0.01*(('[2]24-Oct-05'!$K19/(0.25*(9-'[2]24-Oct-05'!$F19)))+('[2]24-Oct-05'!$N19/(0.25*(9-'[2]24-Oct-05'!$G19))))</f>
        <v>0.4026666666666667</v>
      </c>
      <c r="E51" s="7">
        <f>0.01*(('[3]7-Nov-05'!$K19/(0.25*(9-'[3]7-Nov-05'!$F19)))+('[3]7-Nov-05'!$N19/(0.25*(9-'[3]7-Nov-05'!$G19))))</f>
        <v>0.2391111111111111</v>
      </c>
      <c r="F51" s="7">
        <f>0.01*(('[4]21-Nov-05'!$K19/(0.25*(9-'[4]21-Nov-05'!$F19)))+('[4]21-Nov-05'!$N19/(0.25*(9-'[4]21-Nov-05'!$G19))))</f>
        <v>0.3988755555555556</v>
      </c>
      <c r="G51" s="7">
        <f>0.01*(('[5]5-Dec-05'!$K19/(0.25*(9-'[5]5-Dec-05'!$F19)))+('[5]5-Dec-05'!$N19/(0.25*(9-'[5]5-Dec-05'!$G19))))</f>
        <v>0.15155555555555558</v>
      </c>
      <c r="H51" s="7">
        <f>0.01*(('[6]19-Dec-05'!$K19/(0.25*(9-'[6]19-Dec-05'!$F19)))+('[6]19-Dec-05'!$N19/(0.25*(9-'[6]19-Dec-05'!$G19))))</f>
        <v>0.14577777777777776</v>
      </c>
      <c r="I51" s="7">
        <f>0.01*(('[7]2-Jan-06'!$K19/(0.25*(9-'[7]2-Jan-06'!$F19)))+('[7]2-Jan-06'!$N19/(0.25*(9-'[7]2-Jan-06'!$G19))))</f>
        <v>0.2591111111111111</v>
      </c>
      <c r="J51" s="7">
        <f>0.01*(('[8]17-Jan-06'!$K19/(0.25*(9-'[8]17-Jan-06'!$F19)))+('[8]17-Jan-06'!$N19/(0.25*(9-'[8]17-Jan-06'!$G19))))</f>
        <v>0.23822222222222222</v>
      </c>
      <c r="K51" s="7">
        <f>0.01*(('[9]30-Jan-06'!$K19/(0.25*(9-'[9]30-Jan-06'!$F19)))+('[9]30-Jan-06'!$N19/(0.25*(9-'[9]30-Jan-06'!$G19))))</f>
        <v>0.46622222222222226</v>
      </c>
      <c r="L51" s="7">
        <f>0.01*(('[10]14-Feb-06'!$K19/(0.25*(9-'[10]14-Feb-06'!$F19)))+('[10]14-Feb-06'!$N19/(0.25*(9-'[10]14-Feb-06'!$G19))))</f>
        <v>0.24577777777777776</v>
      </c>
      <c r="M51" s="7">
        <f>0.01*(('[11]27-Feb-06'!$K19/(0.25*(9-'[11]27-Feb-06'!$F19)))+('[11]27-Feb-06'!$N19/(0.25*(9-'[11]27-Feb-06'!$G19))))</f>
        <v>0.2062222222222222</v>
      </c>
      <c r="N51" s="7">
        <f>0.01*(('[12]13-Mar-06'!$K19/(0.25*(9-'[12]13-Mar-06'!$F19)))+('[12]13-Mar-06'!$N19/(0.25*(9-'[12]13-Mar-06'!$G19))))</f>
        <v>0.15497777777777777</v>
      </c>
      <c r="O51" s="7">
        <f>0.01*(('[13]27-Mar-06'!$K19/(0.25*(9-'[13]27-Mar-06'!$F19)))+('[13]27-Mar-06'!$N19/(0.25*(9-'[13]27-Mar-06'!$G19))))</f>
        <v>0.22711111111111112</v>
      </c>
      <c r="P51" s="7">
        <f>0.01*(('[14]10-Apr-06'!$K19/(0.25*(9-'[14]10-Apr-06'!$F19)))+('[14]10-Apr-06'!$N19/(0.25*(9-'[14]10-Apr-06'!$G19))))</f>
        <v>0.316</v>
      </c>
      <c r="Q51" s="7">
        <f>0.01*(('[15]24-Apr-06'!$K19/(0.25*(9-'[15]24-Apr-06'!$F19)))+('[15]24-Apr-06'!$N19/(0.25*(9-'[15]24-Apr-06'!$G19))))</f>
        <v>0.49200000000000005</v>
      </c>
      <c r="R51" s="7">
        <f>0.01*(('[16]8-May-06'!$K19/(0.25*(9-'[16]8-May-06'!$F19)))+('[16]8-May-06'!$N19/(0.25*(9-'[16]8-May-06'!$G19))))</f>
        <v>0.5684222222222223</v>
      </c>
      <c r="S51" s="7">
        <f>0.01*(('[17]23-May-06'!$K19/(0.25*(9-'[17]23-May-06'!$F19)))+('[17]23-May-06'!$N19/(0.25*(9-'[17]23-May-06'!$G19))))</f>
        <v>0.5446311111111112</v>
      </c>
      <c r="T51" s="7">
        <f>0.01*(('[18]5-Jun-06'!$K19/(0.25*(9-'[18]5-Jun-06'!$F19)))+('[18]5-Jun-06'!$N19/(0.25*(9-'[18]5-Jun-06'!$G19))))</f>
        <v>0.37599999999999995</v>
      </c>
      <c r="U51" s="7">
        <f>0.01*(('[19]19-Jun-06'!$K19/(0.25*(9-'[19]19-Jun-06'!$F19)))+('[19]19-Jun-06'!$N19/(0.25*(9-'[19]19-Jun-06'!$G19))))</f>
        <v>0.2982222222222222</v>
      </c>
      <c r="V51" s="7">
        <f>0.01*(('[20]4-Jul-06'!$K19/(0.25*(9-'[20]4-Jul-06'!$F19)))+('[20]4-Jul-06'!$N19/(0.25*(9-'[20]4-Jul-06'!$G19))))</f>
        <v>0.33111111111111113</v>
      </c>
      <c r="W51" s="7">
        <f>0.01*(('[21]17-Jul-06'!$K19/(0.25*(9-'[21]17-Jul-06'!$F19)))+('[21]17-Jul-06'!$N19/(0.25*(9-'[21]17-Jul-06'!$G19))))</f>
        <v>0.27551555555555557</v>
      </c>
      <c r="X51" s="7">
        <f>0.01*(('[22]1-Aug-06'!$K19/(0.25*(9-'[22]1-Aug-06'!$F19)))+('[22]1-Aug-06'!$N19/(0.25*(9-'[22]1-Aug-06'!$G19))))</f>
        <v>0.16933333333333334</v>
      </c>
      <c r="Y51" s="7">
        <f>0.01*(('[23]14-Aug-06'!$K19/(0.25*(9-'[23]14-Aug-06'!$F19)))+('[23]14-Aug-06'!$N19/(0.25*(9-'[23]14-Aug-06'!$G19))))</f>
        <v>0.23155555555555554</v>
      </c>
      <c r="Z51" s="7">
        <f>0.01*(('[24]28-Aug-06'!$K19/(0.25*(9-'[24]28-Aug-06'!$F19)))+('[24]28-Aug-06'!$N19/(0.25*(9-'[24]28-Aug-06'!$G19))))</f>
        <v>0.18912444444444443</v>
      </c>
      <c r="AA51" s="7">
        <f>0.01*(('[25]11-Sep-06'!$K19/(0.25*(9-'[25]11-Sep-06'!$F19)))+('[25]11-Sep-06'!$N19/(0.25*(9-'[25]11-Sep-06'!$G19))))</f>
        <v>0.19866666666666669</v>
      </c>
      <c r="AB51" s="7">
        <f>0.01*(('[26]25-Sep-06'!$K19/(0.25*(9-'[26]25-Sep-06'!$F19)))+('[26]25-Sep-06'!$N19/(0.25*(9-'[26]25-Sep-06'!$G19))))</f>
        <v>0.35422222222222227</v>
      </c>
      <c r="AC51" s="8">
        <f t="shared" si="18"/>
        <v>7.770657777777778</v>
      </c>
      <c r="AD51" s="8">
        <f t="shared" si="19"/>
        <v>7.770657777777778</v>
      </c>
      <c r="AF51" s="5" t="s">
        <v>9</v>
      </c>
      <c r="AG51" s="8">
        <f t="shared" si="17"/>
        <v>7.770657777777778</v>
      </c>
      <c r="AH51" s="5" t="s">
        <v>9</v>
      </c>
      <c r="AI51" s="8">
        <f t="shared" si="20"/>
        <v>3.885328888888889</v>
      </c>
      <c r="AK51" s="14" t="s">
        <v>75</v>
      </c>
      <c r="AL51" s="14"/>
      <c r="AM51" s="14"/>
    </row>
    <row r="52" spans="2:39" ht="12">
      <c r="B52" s="5" t="s">
        <v>10</v>
      </c>
      <c r="C52" s="7">
        <f>0.01*(('[1]10-Oct-05'!$K20/(0.25*(9-'[1]10-Oct-05'!$F20)))+('[1]10-Oct-05'!$N20/(0.25*(9-'[1]10-Oct-05'!$G20))))</f>
        <v>0.2062222222222222</v>
      </c>
      <c r="D52" s="7">
        <f>0.01*(('[2]24-Oct-05'!$K20/(0.25*(9-'[2]24-Oct-05'!$F20)))+('[2]24-Oct-05'!$N20/(0.25*(9-'[2]24-Oct-05'!$G20))))</f>
        <v>0.308</v>
      </c>
      <c r="E52" s="7">
        <f>0.01*(('[3]7-Nov-05'!$K20/(0.25*(9-'[3]7-Nov-05'!$F20)))+('[3]7-Nov-05'!$N20/(0.25*(9-'[3]7-Nov-05'!$G20))))</f>
        <v>0.21866666666666668</v>
      </c>
      <c r="F52" s="7">
        <f>0.01*(('[4]21-Nov-05'!$K20/(0.25*(9-'[4]21-Nov-05'!$F20)))+('[4]21-Nov-05'!$N20/(0.25*(9-'[4]21-Nov-05'!$G20))))</f>
        <v>0.17688888888888887</v>
      </c>
      <c r="G52" s="7">
        <f>0.01*(('[5]5-Dec-05'!$K20/(0.25*(9-'[5]5-Dec-05'!$F20)))+('[5]5-Dec-05'!$N20/(0.25*(9-'[5]5-Dec-05'!$G20))))</f>
        <v>0.13335999999999998</v>
      </c>
      <c r="H52" s="7">
        <f>0.01*(('[6]19-Dec-05'!$K20/(0.25*(9-'[6]19-Dec-05'!$F20)))+('[6]19-Dec-05'!$N20/(0.25*(9-'[6]19-Dec-05'!$G20))))</f>
        <v>0.13422222222222221</v>
      </c>
      <c r="I52" s="7">
        <f>0.01*(('[7]2-Jan-06'!$K20/(0.25*(9-'[7]2-Jan-06'!$F20)))+('[7]2-Jan-06'!$N20/(0.25*(9-'[7]2-Jan-06'!$G20))))</f>
        <v>0.13555555555555557</v>
      </c>
      <c r="J52" s="7">
        <f>0.01*(('[8]17-Jan-06'!$K20/(0.25*(9-'[8]17-Jan-06'!$F20)))+('[8]17-Jan-06'!$N20/(0.25*(9-'[8]17-Jan-06'!$G20))))</f>
        <v>0.3453333333333333</v>
      </c>
      <c r="K52" s="7">
        <f>0.01*(('[9]30-Jan-06'!$K20/(0.25*(9-'[9]30-Jan-06'!$F20)))+('[9]30-Jan-06'!$N20/(0.25*(9-'[9]30-Jan-06'!$G20))))</f>
        <v>0.3559999999999999</v>
      </c>
      <c r="L52" s="7">
        <f>0.01*(('[10]14-Feb-06'!$K20/(0.25*(9-'[10]14-Feb-06'!$F20)))+('[10]14-Feb-06'!$N20/(0.25*(9-'[10]14-Feb-06'!$G20))))</f>
        <v>0.18056444444444444</v>
      </c>
      <c r="M52" s="7">
        <f>0.01*(('[11]27-Feb-06'!$K20/(0.25*(9-'[11]27-Feb-06'!$F20)))+('[11]27-Feb-06'!$N20/(0.25*(9-'[11]27-Feb-06'!$G20))))</f>
        <v>0.23466666666666666</v>
      </c>
      <c r="N52" s="7">
        <f>0.01*(('[12]13-Mar-06'!$K20/(0.25*(9-'[12]13-Mar-06'!$F20)))+('[12]13-Mar-06'!$N20/(0.25*(9-'[12]13-Mar-06'!$G20))))</f>
        <v>0.1328888888888889</v>
      </c>
      <c r="O52" s="7">
        <f>0.01*(('[13]27-Mar-06'!$K20/(0.25*(9-'[13]27-Mar-06'!$F20)))+('[13]27-Mar-06'!$N20/(0.25*(9-'[13]27-Mar-06'!$G20))))</f>
        <v>0.21466666666666664</v>
      </c>
      <c r="P52" s="7">
        <f>0.01*(('[14]10-Apr-06'!$K20/(0.25*(9-'[14]10-Apr-06'!$F20)))+('[14]10-Apr-06'!$N20/(0.25*(9-'[14]10-Apr-06'!$G20))))</f>
        <v>0.3372933333333334</v>
      </c>
      <c r="Q52" s="7">
        <f>0.01*(('[15]24-Apr-06'!$K20/(0.25*(9-'[15]24-Apr-06'!$F20)))+('[15]24-Apr-06'!$N20/(0.25*(9-'[15]24-Apr-06'!$G20))))</f>
        <v>0.28</v>
      </c>
      <c r="R52" s="7">
        <f>0.01*(('[16]8-May-06'!$K20/(0.25*(9-'[16]8-May-06'!$F20)))+('[16]8-May-06'!$N20/(0.25*(9-'[16]8-May-06'!$G20))))</f>
        <v>0.308</v>
      </c>
      <c r="S52" s="7">
        <f>0.01*(('[17]23-May-06'!$K20/(0.25*(9-'[17]23-May-06'!$F20)))+('[17]23-May-06'!$N20/(0.25*(9-'[17]23-May-06'!$G20))))</f>
        <v>0.34488888888888886</v>
      </c>
      <c r="T52" s="7">
        <f>0.01*(('[18]5-Jun-06'!$K20/(0.25*(9-'[18]5-Jun-06'!$F20)))+('[18]5-Jun-06'!$N20/(0.25*(9-'[18]5-Jun-06'!$G20))))</f>
        <v>0.15733333333333333</v>
      </c>
      <c r="U52" s="7">
        <f>0.01*(('[19]19-Jun-06'!$K20/(0.25*(9-'[19]19-Jun-06'!$F20)))+('[19]19-Jun-06'!$N20/(0.25*(9-'[19]19-Jun-06'!$G20))))</f>
        <v>0.1577777777777778</v>
      </c>
      <c r="V52" s="7">
        <f>0.01*(('[20]4-Jul-06'!$K20/(0.25*(9-'[20]4-Jul-06'!$F20)))+('[20]4-Jul-06'!$N20/(0.25*(9-'[20]4-Jul-06'!$G20))))</f>
        <v>0.26311111111111113</v>
      </c>
      <c r="W52" s="7">
        <f>0.01*(('[21]17-Jul-06'!$K20/(0.25*(9-'[21]17-Jul-06'!$F20)))+('[21]17-Jul-06'!$N20/(0.25*(9-'[21]17-Jul-06'!$G20))))</f>
        <v>0.16399999999999998</v>
      </c>
      <c r="X52" s="7">
        <f>0.01*(('[22]1-Aug-06'!$K20/(0.25*(9-'[22]1-Aug-06'!$F20)))+('[22]1-Aug-06'!$N20/(0.25*(9-'[22]1-Aug-06'!$G20))))</f>
        <v>0.25866666666666666</v>
      </c>
      <c r="Y52" s="7">
        <f>0.01*(('[23]14-Aug-06'!$K20/(0.25*(9-'[23]14-Aug-06'!$F20)))+('[23]14-Aug-06'!$N20/(0.25*(9-'[23]14-Aug-06'!$G20))))</f>
        <v>0.13733333333333334</v>
      </c>
      <c r="Z52" s="7">
        <f>0.01*(('[24]28-Aug-06'!$K20/(0.25*(9-'[24]28-Aug-06'!$F20)))+('[24]28-Aug-06'!$N20/(0.25*(9-'[24]28-Aug-06'!$G20))))</f>
        <v>0.11955555555555555</v>
      </c>
      <c r="AA52" s="7">
        <f>0.01*(('[25]11-Sep-06'!$K20/(0.25*(9-'[25]11-Sep-06'!$F20)))+('[25]11-Sep-06'!$N20/(0.25*(9-'[25]11-Sep-06'!$G20))))</f>
        <v>0.13822222222222222</v>
      </c>
      <c r="AB52" s="7">
        <f>0.01*(('[26]25-Sep-06'!$K20/(0.25*(9-'[26]25-Sep-06'!$F20)))+('[26]25-Sep-06'!$N20/(0.25*(9-'[26]25-Sep-06'!$G20))))</f>
        <v>0.2915555555555555</v>
      </c>
      <c r="AC52" s="8">
        <f t="shared" si="18"/>
        <v>5.73477333333333</v>
      </c>
      <c r="AD52" s="8">
        <f t="shared" si="19"/>
        <v>5.719104553734058</v>
      </c>
      <c r="AF52" s="5" t="s">
        <v>10</v>
      </c>
      <c r="AG52" s="8">
        <f t="shared" si="17"/>
        <v>5.719104553734058</v>
      </c>
      <c r="AH52" s="5" t="s">
        <v>10</v>
      </c>
      <c r="AI52" s="8">
        <f t="shared" si="20"/>
        <v>2.859552276867029</v>
      </c>
      <c r="AK52" s="14"/>
      <c r="AL52" s="14" t="s">
        <v>49</v>
      </c>
      <c r="AM52" s="15">
        <f>AVERAGE(AI51:AI56)</f>
        <v>3.5853007132181727</v>
      </c>
    </row>
    <row r="53" spans="2:35" ht="12">
      <c r="B53" s="5" t="s">
        <v>11</v>
      </c>
      <c r="C53" s="7">
        <f>0.01*(('[1]10-Oct-05'!$K21/(0.25*(9-'[1]10-Oct-05'!$F21)))+('[1]10-Oct-05'!$N21/(0.25*(9-'[1]10-Oct-05'!$G21))))</f>
        <v>0.2777777777777778</v>
      </c>
      <c r="D53" s="7">
        <f>0.01*(('[2]24-Oct-05'!$K21/(0.25*(9-'[2]24-Oct-05'!$F21)))+('[2]24-Oct-05'!$N21/(0.25*(9-'[2]24-Oct-05'!$G21))))</f>
        <v>0.28755555555555556</v>
      </c>
      <c r="E53" s="7">
        <f>0.01*(('[3]7-Nov-05'!$K21/(0.25*(9-'[3]7-Nov-05'!$F21)))+('[3]7-Nov-05'!$N21/(0.25*(9-'[3]7-Nov-05'!$G21))))</f>
        <v>0.31022222222222223</v>
      </c>
      <c r="F53" s="7">
        <f>0.01*(('[4]21-Nov-05'!$K21/(0.25*(9-'[4]21-Nov-05'!$F21)))+('[4]21-Nov-05'!$N21/(0.25*(9-'[4]21-Nov-05'!$G21))))</f>
        <v>0.21227555555555555</v>
      </c>
      <c r="G53" s="7">
        <f>0.01*(('[5]5-Dec-05'!$K21/(0.25*(9-'[5]5-Dec-05'!$F21)))+('[5]5-Dec-05'!$N21/(0.25*(9-'[5]5-Dec-05'!$G21))))</f>
        <v>0.16311111111111115</v>
      </c>
      <c r="H53" s="7">
        <f>0.01*(('[6]19-Dec-05'!$K21/(0.25*(9-'[6]19-Dec-05'!$F21)))+('[6]19-Dec-05'!$N21/(0.25*(9-'[6]19-Dec-05'!$G21))))</f>
        <v>0.16844444444444445</v>
      </c>
      <c r="I53" s="7">
        <f>0.01*(('[7]2-Jan-06'!$K21/(0.25*(9-'[7]2-Jan-06'!$F21)))+('[7]2-Jan-06'!$N21/(0.25*(9-'[7]2-Jan-06'!$G21))))</f>
        <v>0.13777777777777778</v>
      </c>
      <c r="J53" s="7">
        <f>0.01*(('[8]17-Jan-06'!$K21/(0.25*(9-'[8]17-Jan-06'!$F21)))+('[8]17-Jan-06'!$N21/(0.25*(9-'[8]17-Jan-06'!$G21))))</f>
        <v>0.14478666666666667</v>
      </c>
      <c r="K53" s="7">
        <f>0.01*(('[9]30-Jan-06'!$K21/(0.25*(9-'[9]30-Jan-06'!$F21)))+('[9]30-Jan-06'!$N21/(0.25*(9-'[9]30-Jan-06'!$G21))))</f>
        <v>0.42400000000000004</v>
      </c>
      <c r="L53" s="7">
        <f>0.01*(('[10]14-Feb-06'!$K21/(0.25*(9-'[10]14-Feb-06'!$F21)))+('[10]14-Feb-06'!$N21/(0.25*(9-'[10]14-Feb-06'!$G21))))</f>
        <v>0.16933333333333334</v>
      </c>
      <c r="M53" s="7">
        <f>0.01*(('[11]27-Feb-06'!$K21/(0.25*(9-'[11]27-Feb-06'!$F21)))+('[11]27-Feb-06'!$N21/(0.25*(9-'[11]27-Feb-06'!$G21))))</f>
        <v>0.16311111111111115</v>
      </c>
      <c r="N53" s="7">
        <f>0.01*(('[12]13-Mar-06'!$K21/(0.25*(9-'[12]13-Mar-06'!$F21)))+('[12]13-Mar-06'!$N21/(0.25*(9-'[12]13-Mar-06'!$G21))))</f>
        <v>0.17288888888888887</v>
      </c>
      <c r="O53" s="7">
        <f>0.01*(('[13]27-Mar-06'!$K21/(0.25*(9-'[13]27-Mar-06'!$F21)))+('[13]27-Mar-06'!$N21/(0.25*(9-'[13]27-Mar-06'!$G21))))</f>
        <v>0.22088888888888888</v>
      </c>
      <c r="P53" s="7">
        <f>0.01*(('[14]10-Apr-06'!$K21/(0.25*(9-'[14]10-Apr-06'!$F21)))+('[14]10-Apr-06'!$N21/(0.25*(9-'[14]10-Apr-06'!$G21))))</f>
        <v>0.4524444444444444</v>
      </c>
      <c r="Q53" s="7">
        <f>0.01*(('[15]24-Apr-06'!$K21/(0.25*(9-'[15]24-Apr-06'!$F21)))+('[15]24-Apr-06'!$N21/(0.25*(9-'[15]24-Apr-06'!$G21))))</f>
        <v>0.3093333333333333</v>
      </c>
      <c r="R53" s="7">
        <f>0.01*(('[16]8-May-06'!$K21/(0.25*(9-'[16]8-May-06'!$F21)))+('[16]8-May-06'!$N21/(0.25*(9-'[16]8-May-06'!$G21))))</f>
        <v>0.45367555555555555</v>
      </c>
      <c r="S53" s="7">
        <f>0.01*(('[17]23-May-06'!$K21/(0.25*(9-'[17]23-May-06'!$F21)))+('[17]23-May-06'!$N21/(0.25*(9-'[17]23-May-06'!$G21))))</f>
        <v>0.47216</v>
      </c>
      <c r="T53" s="7">
        <f>0.01*(('[18]5-Jun-06'!$K21/(0.25*(9-'[18]5-Jun-06'!$F21)))+('[18]5-Jun-06'!$N21/(0.25*(9-'[18]5-Jun-06'!$G21))))</f>
        <v>0.20266666666666666</v>
      </c>
      <c r="U53" s="7">
        <f>0.01*(('[19]19-Jun-06'!$K21/(0.25*(9-'[19]19-Jun-06'!$F21)))+('[19]19-Jun-06'!$N21/(0.25*(9-'[19]19-Jun-06'!$G21))))</f>
        <v>0.155</v>
      </c>
      <c r="V53" s="7">
        <f>0.01*(('[20]4-Jul-06'!$K21/(0.25*(9-'[20]4-Jul-06'!$F21)))+('[20]4-Jul-06'!$N21/(0.25*(9-'[20]4-Jul-06'!$G21))))</f>
        <v>0.27466666666666667</v>
      </c>
      <c r="W53" s="7">
        <f>0.01*(('[21]17-Jul-06'!$K21/(0.25*(9-'[21]17-Jul-06'!$F21)))+('[21]17-Jul-06'!$N21/(0.25*(9-'[21]17-Jul-06'!$G21))))</f>
        <v>0.17955555555555555</v>
      </c>
      <c r="X53" s="7">
        <f>0.01*(('[22]1-Aug-06'!$K21/(0.25*(9-'[22]1-Aug-06'!$F21)))+('[22]1-Aug-06'!$N21/(0.25*(9-'[22]1-Aug-06'!$G21))))</f>
        <v>0.1775155555555556</v>
      </c>
      <c r="Y53" s="7">
        <f>0.01*(('[23]14-Aug-06'!$K21/(0.25*(9-'[23]14-Aug-06'!$F21)))+('[23]14-Aug-06'!$N21/(0.25*(9-'[23]14-Aug-06'!$G21))))</f>
        <v>0.26436</v>
      </c>
      <c r="Z53" s="7">
        <f>0.01*(('[24]28-Aug-06'!$K21/(0.25*(9-'[24]28-Aug-06'!$F21)))+('[24]28-Aug-06'!$N21/(0.25*(9-'[24]28-Aug-06'!$G21))))</f>
        <v>0.14844444444444443</v>
      </c>
      <c r="AA53" s="7">
        <f>0.01*(('[25]11-Sep-06'!$K21/(0.25*(9-'[25]11-Sep-06'!$F21)))+('[25]11-Sep-06'!$N21/(0.25*(9-'[25]11-Sep-06'!$G21))))</f>
        <v>0.17288888888888887</v>
      </c>
      <c r="AB53" s="7">
        <f>0.01*(('[26]25-Sep-06'!$K21/(0.25*(9-'[26]25-Sep-06'!$F21)))+('[26]25-Sep-06'!$N21/(0.25*(9-'[26]25-Sep-06'!$G21))))</f>
        <v>0.3373333333333334</v>
      </c>
      <c r="AC53" s="8">
        <f t="shared" si="18"/>
        <v>6.452217777777778</v>
      </c>
      <c r="AD53" s="8">
        <f t="shared" si="19"/>
        <v>6.452217777777778</v>
      </c>
      <c r="AF53" s="5" t="s">
        <v>11</v>
      </c>
      <c r="AG53" s="8">
        <f t="shared" si="17"/>
        <v>6.452217777777778</v>
      </c>
      <c r="AH53" s="5" t="s">
        <v>11</v>
      </c>
      <c r="AI53" s="8">
        <f t="shared" si="20"/>
        <v>3.226108888888889</v>
      </c>
    </row>
    <row r="54" spans="2:35" ht="12">
      <c r="B54" s="5" t="s">
        <v>12</v>
      </c>
      <c r="C54" s="7">
        <f>0.01*(('[1]10-Oct-05'!$K22/(0.25*(9-'[1]10-Oct-05'!$F22)))+('[1]10-Oct-05'!$N22/(0.25*(9-'[1]10-Oct-05'!$G22))))</f>
        <v>0.3603955555555555</v>
      </c>
      <c r="D54" s="7">
        <f>0.01*(('[2]24-Oct-05'!$K22/(0.25*(9-'[2]24-Oct-05'!$F22)))+('[2]24-Oct-05'!$N22/(0.25*(9-'[2]24-Oct-05'!$G22))))</f>
        <v>0.33579555555555557</v>
      </c>
      <c r="E54" s="7">
        <f>0.01*(('[3]7-Nov-05'!$K22/(0.25*(9-'[3]7-Nov-05'!$F22)))+('[3]7-Nov-05'!$N22/(0.25*(9-'[3]7-Nov-05'!$G22))))</f>
        <v>0.4217777777777778</v>
      </c>
      <c r="F54" s="7">
        <f>0.01*(('[4]21-Nov-05'!$K22/(0.25*(9-'[4]21-Nov-05'!$F22)))+('[4]21-Nov-05'!$N22/(0.25*(9-'[4]21-Nov-05'!$G22))))</f>
        <v>0.30577777777777776</v>
      </c>
      <c r="G54" s="7">
        <f>0.01*(('[5]5-Dec-05'!$K22/(0.25*(9-'[5]5-Dec-05'!$F22)))+('[5]5-Dec-05'!$N22/(0.25*(9-'[5]5-Dec-05'!$G22))))</f>
        <v>0.23022222222222222</v>
      </c>
      <c r="H54" s="7">
        <f>0.01*(('[6]19-Dec-05'!$K22/(0.25*(9-'[6]19-Dec-05'!$F22)))+('[6]19-Dec-05'!$N22/(0.25*(9-'[6]19-Dec-05'!$G22))))</f>
        <v>0.2644444444444445</v>
      </c>
      <c r="I54" s="7">
        <f>0.01*(('[7]2-Jan-06'!$K22/(0.25*(9-'[7]2-Jan-06'!$F22)))+('[7]2-Jan-06'!$N22/(0.25*(9-'[7]2-Jan-06'!$G22))))</f>
        <v>0.2604444444444444</v>
      </c>
      <c r="J54" s="7">
        <f>0.01*(('[8]17-Jan-06'!$K22/(0.25*(9-'[8]17-Jan-06'!$F22)))+('[8]17-Jan-06'!$N22/(0.25*(9-'[8]17-Jan-06'!$G22))))</f>
        <v>0.3535244444444445</v>
      </c>
      <c r="K54" s="7">
        <f>0.01*(('[9]30-Jan-06'!$K22/(0.25*(9-'[9]30-Jan-06'!$F22)))+('[9]30-Jan-06'!$N22/(0.25*(9-'[9]30-Jan-06'!$G22))))</f>
        <v>0.44044444444444447</v>
      </c>
      <c r="L54" s="7">
        <f>0.01*(('[10]14-Feb-06'!$K22/(0.25*(9-'[10]14-Feb-06'!$F22)))+('[10]14-Feb-06'!$N22/(0.25*(9-'[10]14-Feb-06'!$G22))))</f>
        <v>0.31288888888888894</v>
      </c>
      <c r="M54" s="7">
        <f>0.01*(('[11]27-Feb-06'!$K22/(0.25*(9-'[11]27-Feb-06'!$F22)))+('[11]27-Feb-06'!$N22/(0.25*(9-'[11]27-Feb-06'!$G22))))</f>
        <v>0.4146666666666667</v>
      </c>
      <c r="N54" s="7">
        <f>0.01*(('[12]13-Mar-06'!$K22/(0.25*(9-'[12]13-Mar-06'!$F22)))+('[12]13-Mar-06'!$N22/(0.25*(9-'[12]13-Mar-06'!$G22))))</f>
        <v>0.25022222222222223</v>
      </c>
      <c r="O54" s="7">
        <f>0.01*(('[13]27-Mar-06'!$K22/(0.25*(9-'[13]27-Mar-06'!$F22)))+('[13]27-Mar-06'!$N22/(0.25*(9-'[13]27-Mar-06'!$G22))))</f>
        <v>0.3015</v>
      </c>
      <c r="P54" s="7">
        <f>0.01*(('[14]10-Apr-06'!$K22/(0.25*(9-'[14]10-Apr-06'!$F22)))+('[14]10-Apr-06'!$N22/(0.25*(9-'[14]10-Apr-06'!$G22))))</f>
        <v>0.5142222222222222</v>
      </c>
      <c r="Q54" s="7">
        <f>0.01*(('[15]24-Apr-06'!$K22/(0.25*(9-'[15]24-Apr-06'!$F22)))+('[15]24-Apr-06'!$N22/(0.25*(9-'[15]24-Apr-06'!$G22))))</f>
        <v>0.6278177777777778</v>
      </c>
      <c r="R54" s="7">
        <f>0.01*(('[16]8-May-06'!$K22/(0.25*(9-'[16]8-May-06'!$F22)))+('[16]8-May-06'!$N22/(0.25*(9-'[16]8-May-06'!$G22))))</f>
        <v>0.5377911111111111</v>
      </c>
      <c r="S54" s="7">
        <f>0.01*(('[17]23-May-06'!$K22/(0.25*(9-'[17]23-May-06'!$F22)))+('[17]23-May-06'!$N22/(0.25*(9-'[17]23-May-06'!$G22))))</f>
        <v>0.6795555555555557</v>
      </c>
      <c r="T54" s="7">
        <f>0.01*(('[18]5-Jun-06'!$K22/(0.25*(9-'[18]5-Jun-06'!$F22)))+('[18]5-Jun-06'!$N22/(0.25*(9-'[18]5-Jun-06'!$G22))))</f>
        <v>0.3893333333333333</v>
      </c>
      <c r="U54" s="7">
        <f>0.01*(('[19]19-Jun-06'!$K22/(0.25*(9-'[19]19-Jun-06'!$F22)))+('[19]19-Jun-06'!$N22/(0.25*(9-'[19]19-Jun-06'!$G22))))</f>
        <v>0.3423422222222222</v>
      </c>
      <c r="V54" s="7">
        <f>0.01*(('[20]4-Jul-06'!$K22/(0.25*(9-'[20]4-Jul-06'!$F22)))+('[20]4-Jul-06'!$N22/(0.25*(9-'[20]4-Jul-06'!$G22))))</f>
        <v>0.3784488888888889</v>
      </c>
      <c r="W54" s="7">
        <f>0.01*(('[21]17-Jul-06'!$K22/(0.25*(9-'[21]17-Jul-06'!$F22)))+('[21]17-Jul-06'!$N22/(0.25*(9-'[21]17-Jul-06'!$G22))))</f>
        <v>0.21555555555555558</v>
      </c>
      <c r="X54" s="7">
        <f>0.01*(('[22]1-Aug-06'!$K22/(0.25*(9-'[22]1-Aug-06'!$F22)))+('[22]1-Aug-06'!$N22/(0.25*(9-'[22]1-Aug-06'!$G22))))</f>
        <v>0.20561333333333334</v>
      </c>
      <c r="Y54" s="7">
        <f>0.01*(('[23]14-Aug-06'!$K22/(0.25*(9-'[23]14-Aug-06'!$F22)))+('[23]14-Aug-06'!$N22/(0.25*(9-'[23]14-Aug-06'!$G22))))</f>
        <v>0.3088888888888889</v>
      </c>
      <c r="Z54" s="7">
        <f>0.01*(('[24]28-Aug-06'!$K22/(0.25*(9-'[24]28-Aug-06'!$F22)))+('[24]28-Aug-06'!$N22/(0.25*(9-'[24]28-Aug-06'!$G22))))</f>
        <v>0.20355555555555555</v>
      </c>
      <c r="AA54" s="7">
        <f>0.01*(('[25]11-Sep-06'!$K22/(0.25*(9-'[25]11-Sep-06'!$F22)))+('[25]11-Sep-06'!$N22/(0.25*(9-'[25]11-Sep-06'!$G22))))</f>
        <v>0.22799999999999998</v>
      </c>
      <c r="AB54" s="7">
        <f>0.01*(('[26]25-Sep-06'!$K22/(0.25*(9-'[26]25-Sep-06'!$F22)))+('[26]25-Sep-06'!$N22/(0.25*(9-'[26]25-Sep-06'!$G22))))</f>
        <v>0.3609488888888889</v>
      </c>
      <c r="AC54" s="8">
        <f t="shared" si="18"/>
        <v>9.244177777777777</v>
      </c>
      <c r="AD54" s="8">
        <f t="shared" si="19"/>
        <v>9.26957387057387</v>
      </c>
      <c r="AF54" s="5" t="s">
        <v>12</v>
      </c>
      <c r="AG54" s="8">
        <f t="shared" si="17"/>
        <v>9.26957387057387</v>
      </c>
      <c r="AH54" s="5" t="s">
        <v>12</v>
      </c>
      <c r="AI54" s="8">
        <f t="shared" si="20"/>
        <v>4.634786935286935</v>
      </c>
    </row>
    <row r="55" spans="2:35" ht="12">
      <c r="B55" s="5" t="s">
        <v>13</v>
      </c>
      <c r="C55" s="7">
        <f>0.01*(('[1]10-Oct-05'!$K23/(0.25*(9-'[1]10-Oct-05'!$F23)))+('[1]10-Oct-05'!$N23/(0.25*(9-'[1]10-Oct-05'!$G23))))</f>
        <v>0.3118755555555556</v>
      </c>
      <c r="D55" s="7">
        <f>0.01*(('[2]24-Oct-05'!$K23/(0.25*(9-'[2]24-Oct-05'!$F23)))+('[2]24-Oct-05'!$N23/(0.25*(9-'[2]24-Oct-05'!$G23))))</f>
        <v>0.31149333333333334</v>
      </c>
      <c r="E55" s="7">
        <f>0.01*(('[3]7-Nov-05'!$K23/(0.25*(9-'[3]7-Nov-05'!$F23)))+('[3]7-Nov-05'!$N23/(0.25*(9-'[3]7-Nov-05'!$G23))))</f>
        <v>0.4334311111111111</v>
      </c>
      <c r="F55" s="7">
        <f>0.01*(('[4]21-Nov-05'!$K23/(0.25*(9-'[4]21-Nov-05'!$F23)))+('[4]21-Nov-05'!$N23/(0.25*(9-'[4]21-Nov-05'!$G23))))</f>
        <v>0.1791111111111111</v>
      </c>
      <c r="G55" s="7">
        <f>0.01*(('[5]5-Dec-05'!$K23/(0.25*(9-'[5]5-Dec-05'!$F23)))+('[5]5-Dec-05'!$N23/(0.25*(9-'[5]5-Dec-05'!$G23))))</f>
        <v>0.14444444444444446</v>
      </c>
      <c r="H55" s="7">
        <f>0.01*(('[6]19-Dec-05'!$K23/(0.25*(9-'[6]19-Dec-05'!$F23)))+('[6]19-Dec-05'!$N23/(0.25*(9-'[6]19-Dec-05'!$G23))))</f>
        <v>0.2092088888888889</v>
      </c>
      <c r="I55" s="7">
        <f>0.01*(('[7]2-Jan-06'!$K23/(0.25*(9-'[7]2-Jan-06'!$F23)))+('[7]2-Jan-06'!$N23/(0.25*(9-'[7]2-Jan-06'!$G23))))</f>
        <v>0.15244444444444444</v>
      </c>
      <c r="J55" s="7">
        <f>0.01*(('[8]17-Jan-06'!$K23/(0.25*(9-'[8]17-Jan-06'!$F23)))+('[8]17-Jan-06'!$N23/(0.25*(9-'[8]17-Jan-06'!$G23))))</f>
        <v>0.1608888888888889</v>
      </c>
      <c r="K55" s="7">
        <f>0.01*(('[9]30-Jan-06'!$K23/(0.25*(9-'[9]30-Jan-06'!$F23)))+('[9]30-Jan-06'!$N23/(0.25*(9-'[9]30-Jan-06'!$G23))))</f>
        <v>0.4263688888888889</v>
      </c>
      <c r="L55" s="7">
        <f>0.01*(('[10]14-Feb-06'!$K23/(0.25*(9-'[10]14-Feb-06'!$F23)))+('[10]14-Feb-06'!$N23/(0.25*(9-'[10]14-Feb-06'!$G23))))</f>
        <v>0.3262222222222222</v>
      </c>
      <c r="M55" s="7">
        <f>0.01*(('[11]27-Feb-06'!$K23/(0.25*(9-'[11]27-Feb-06'!$F23)))+('[11]27-Feb-06'!$N23/(0.25*(9-'[11]27-Feb-06'!$G23))))</f>
        <v>0.30533333333333335</v>
      </c>
      <c r="N55" s="7">
        <f>0.01*(('[12]13-Mar-06'!$K23/(0.25*(9-'[12]13-Mar-06'!$F23)))+('[12]13-Mar-06'!$N23/(0.25*(9-'[12]13-Mar-06'!$G23))))</f>
        <v>0.1502222222222222</v>
      </c>
      <c r="O55" s="7">
        <f>0.01*(('[13]27-Mar-06'!$K23/(0.25*(9-'[13]27-Mar-06'!$F23)))+('[13]27-Mar-06'!$N23/(0.25*(9-'[13]27-Mar-06'!$G23))))</f>
        <v>0.244</v>
      </c>
      <c r="P55" s="7">
        <f>0.01*(('[14]10-Apr-06'!$K23/(0.25*(9-'[14]10-Apr-06'!$F23)))+('[14]10-Apr-06'!$N23/(0.25*(9-'[14]10-Apr-06'!$G23))))</f>
        <v>0.5844977777777778</v>
      </c>
      <c r="Q55" s="7">
        <f>0.01*(('[15]24-Apr-06'!$K23/(0.25*(9-'[15]24-Apr-06'!$F23)))+('[15]24-Apr-06'!$N23/(0.25*(9-'[15]24-Apr-06'!$G23))))</f>
        <v>0.44133333333333336</v>
      </c>
      <c r="R55" s="7">
        <f>0.01*(('[16]8-May-06'!$K23/(0.25*(9-'[16]8-May-06'!$F23)))+('[16]8-May-06'!$N23/(0.25*(9-'[16]8-May-06'!$G23))))</f>
        <v>0.2822222222222222</v>
      </c>
      <c r="S55" s="7">
        <f>0.01*(('[17]23-May-06'!$K23/(0.25*(9-'[17]23-May-06'!$F23)))+('[17]23-May-06'!$N23/(0.25*(9-'[17]23-May-06'!$G23))))</f>
        <v>0.3635333333333334</v>
      </c>
      <c r="T55" s="7">
        <f>0.01*(('[18]5-Jun-06'!$K23/(0.25*(9-'[18]5-Jun-06'!$F23)))+('[18]5-Jun-06'!$N23/(0.25*(9-'[18]5-Jun-06'!$G23))))</f>
        <v>0.3075555555555556</v>
      </c>
      <c r="U55" s="7">
        <f>0.01*(('[19]19-Jun-06'!$K23/(0.25*(9-'[19]19-Jun-06'!$F23)))+('[19]19-Jun-06'!$N23/(0.25*(9-'[19]19-Jun-06'!$G23))))</f>
        <v>0.20717333333333332</v>
      </c>
      <c r="V55" s="7">
        <f>0.01*(('[20]4-Jul-06'!$K23/(0.25*(9-'[20]4-Jul-06'!$F23)))+('[20]4-Jul-06'!$N23/(0.25*(9-'[20]4-Jul-06'!$G23))))</f>
        <v>0.34733777777777775</v>
      </c>
      <c r="W55" s="7">
        <f>0.01*(('[21]17-Jul-06'!$K23/(0.25*(9-'[21]17-Jul-06'!$F23)))+('[21]17-Jul-06'!$N23/(0.25*(9-'[21]17-Jul-06'!$G23))))</f>
        <v>0.21538666666666664</v>
      </c>
      <c r="X55" s="7">
        <f>0.01*(('[22]1-Aug-06'!$K23/(0.25*(9-'[22]1-Aug-06'!$F23)))+('[22]1-Aug-06'!$N23/(0.25*(9-'[22]1-Aug-06'!$G23))))</f>
        <v>0.32844444444444443</v>
      </c>
      <c r="Y55" s="7">
        <f>0.01*(('[23]14-Aug-06'!$K23/(0.25*(9-'[23]14-Aug-06'!$F23)))+('[23]14-Aug-06'!$N23/(0.25*(9-'[23]14-Aug-06'!$G23))))</f>
        <v>0.20453777777777776</v>
      </c>
      <c r="Z55" s="7">
        <f>0.01*(('[24]28-Aug-06'!$K23/(0.25*(9-'[24]28-Aug-06'!$F23)))+('[24]28-Aug-06'!$N23/(0.25*(9-'[24]28-Aug-06'!$G23))))</f>
        <v>0.21264888888888892</v>
      </c>
      <c r="AA55" s="7">
        <f>0.01*(('[25]11-Sep-06'!$K23/(0.25*(9-'[25]11-Sep-06'!$F23)))+('[25]11-Sep-06'!$N23/(0.25*(9-'[25]11-Sep-06'!$G23))))</f>
        <v>0.1749422222222222</v>
      </c>
      <c r="AB55" s="7">
        <f>0.01*(('[26]25-Sep-06'!$K23/(0.25*(9-'[26]25-Sep-06'!$F23)))+('[26]25-Sep-06'!$N23/(0.25*(9-'[26]25-Sep-06'!$G23))))</f>
        <v>0.20266666666666666</v>
      </c>
      <c r="AC55" s="8">
        <f t="shared" si="18"/>
        <v>7.227324444444445</v>
      </c>
      <c r="AD55" s="8">
        <f t="shared" si="19"/>
        <v>7.247179731379732</v>
      </c>
      <c r="AF55" s="5" t="s">
        <v>13</v>
      </c>
      <c r="AG55" s="8">
        <f t="shared" si="17"/>
        <v>7.247179731379732</v>
      </c>
      <c r="AH55" s="5" t="s">
        <v>13</v>
      </c>
      <c r="AI55" s="8">
        <f t="shared" si="20"/>
        <v>3.623589865689866</v>
      </c>
    </row>
    <row r="56" spans="2:35" ht="12">
      <c r="B56" s="5" t="s">
        <v>14</v>
      </c>
      <c r="C56" s="7">
        <f>0.01*(('[1]10-Oct-05'!$K24/(0.25*(9-'[1]10-Oct-05'!$F24)))+('[1]10-Oct-05'!$N24/(0.25*(9-'[1]10-Oct-05'!$G24))))</f>
        <v>0.19333333333333333</v>
      </c>
      <c r="D56" s="7">
        <f>0.01*(('[2]24-Oct-05'!$K24/(0.25*(9-'[2]24-Oct-05'!$F24)))+('[2]24-Oct-05'!$N24/(0.25*(9-'[2]24-Oct-05'!$G24))))</f>
        <v>0.22177777777777777</v>
      </c>
      <c r="E56" s="7">
        <f>0.01*(('[3]7-Nov-05'!$K24/(0.25*(9-'[3]7-Nov-05'!$F24)))+('[3]7-Nov-05'!$N24/(0.25*(9-'[3]7-Nov-05'!$G24))))</f>
        <v>0.39023555555555556</v>
      </c>
      <c r="F56" s="7">
        <f>0.01*(('[4]21-Nov-05'!$K24/(0.25*(9-'[4]21-Nov-05'!$F24)))+('[4]21-Nov-05'!$N24/(0.25*(9-'[4]21-Nov-05'!$G24))))</f>
        <v>0.28600444444444445</v>
      </c>
      <c r="G56" s="7">
        <f>0.01*(('[5]5-Dec-05'!$K24/(0.25*(9-'[5]5-Dec-05'!$F24)))+('[5]5-Dec-05'!$N24/(0.25*(9-'[5]5-Dec-05'!$G24))))</f>
        <v>0.15333333333333335</v>
      </c>
      <c r="H56" s="7">
        <f>0.01*(('[6]19-Dec-05'!$K24/(0.25*(9-'[6]19-Dec-05'!$F24)))+('[6]19-Dec-05'!$N24/(0.25*(9-'[6]19-Dec-05'!$G24))))</f>
        <v>0.18666666666666668</v>
      </c>
      <c r="I56" s="7">
        <f>0.01*(('[7]2-Jan-06'!$K24/(0.25*(9-'[7]2-Jan-06'!$F24)))+('[7]2-Jan-06'!$N24/(0.25*(9-'[7]2-Jan-06'!$G24))))</f>
        <v>0.15288888888888888</v>
      </c>
      <c r="J56" s="7">
        <f>0.01*(('[8]17-Jan-06'!$K24/(0.25*(9-'[8]17-Jan-06'!$F24)))+('[8]17-Jan-06'!$N24/(0.25*(9-'[8]17-Jan-06'!$G24))))</f>
        <v>0.18266666666666667</v>
      </c>
      <c r="K56" s="7">
        <f>0.01*(('[9]30-Jan-06'!$K24/(0.25*(9-'[9]30-Jan-06'!$F24)))+('[9]30-Jan-06'!$N24/(0.25*(9-'[9]30-Jan-06'!$G24))))</f>
        <v>0.2884444444444445</v>
      </c>
      <c r="L56" s="7">
        <f>0.01*(('[10]14-Feb-06'!$K24/(0.25*(9-'[10]14-Feb-06'!$F24)))+('[10]14-Feb-06'!$N24/(0.25*(9-'[10]14-Feb-06'!$G24))))</f>
        <v>0.20799999999999996</v>
      </c>
      <c r="M56" s="7">
        <f>0.01*(('[11]27-Feb-06'!$K24/(0.25*(9-'[11]27-Feb-06'!$F24)))+('[11]27-Feb-06'!$N24/(0.25*(9-'[11]27-Feb-06'!$G24))))</f>
        <v>0.16231555555555555</v>
      </c>
      <c r="N56" s="7">
        <f>0.01*(('[12]13-Mar-06'!$K24/(0.25*(9-'[12]13-Mar-06'!$F24)))+('[12]13-Mar-06'!$N24/(0.25*(9-'[12]13-Mar-06'!$G24))))</f>
        <v>0.148</v>
      </c>
      <c r="O56" s="7">
        <f>0.01*(('[13]27-Mar-06'!$K24/(0.25*(9-'[13]27-Mar-06'!$F24)))+('[13]27-Mar-06'!$N24/(0.25*(9-'[13]27-Mar-06'!$G24))))</f>
        <v>0.2520888888888889</v>
      </c>
      <c r="P56" s="7">
        <f>0.01*(('[14]10-Apr-06'!$K24/(0.25*(9-'[14]10-Apr-06'!$F24)))+('[14]10-Apr-06'!$N24/(0.25*(9-'[14]10-Apr-06'!$G24))))</f>
        <v>0.31377777777777777</v>
      </c>
      <c r="Q56" s="7">
        <f>0.01*(('[15]24-Apr-06'!$K24/(0.25*(9-'[15]24-Apr-06'!$F24)))+('[15]24-Apr-06'!$N24/(0.25*(9-'[15]24-Apr-06'!$G24))))</f>
        <v>0.48011999999999994</v>
      </c>
      <c r="R56" s="7">
        <f>0.01*(('[16]8-May-06'!$K24/(0.25*(9-'[16]8-May-06'!$F24)))+('[16]8-May-06'!$N24/(0.25*(9-'[16]8-May-06'!$G24))))</f>
        <v>0.33377777777777773</v>
      </c>
      <c r="S56" s="7">
        <f>0.01*(('[17]23-May-06'!$K24/(0.25*(9-'[17]23-May-06'!$F24)))+('[17]23-May-06'!$N24/(0.25*(9-'[17]23-May-06'!$G24))))</f>
        <v>0.4053333333333333</v>
      </c>
      <c r="T56" s="7">
        <f>0.01*(('[18]5-Jun-06'!$K24/(0.25*(9-'[18]5-Jun-06'!$F24)))+('[18]5-Jun-06'!$N24/(0.25*(9-'[18]5-Jun-06'!$G24))))</f>
        <v>0.35644444444444445</v>
      </c>
      <c r="U56" s="7">
        <f>0.01*(('[19]19-Jun-06'!$K24/(0.25*(9-'[19]19-Jun-06'!$F24)))+('[19]19-Jun-06'!$N24/(0.25*(9-'[19]19-Jun-06'!$G24))))</f>
        <v>0.16577777777777777</v>
      </c>
      <c r="V56" s="7">
        <f>0.01*(('[20]4-Jul-06'!$K24/(0.25*(9-'[20]4-Jul-06'!$F24)))+('[20]4-Jul-06'!$N24/(0.25*(9-'[20]4-Jul-06'!$G24))))</f>
        <v>0.664888888888889</v>
      </c>
      <c r="W56" s="7">
        <f>0.01*(('[21]17-Jul-06'!$K24/(0.25*(9-'[21]17-Jul-06'!$F24)))+('[21]17-Jul-06'!$N24/(0.25*(9-'[21]17-Jul-06'!$G24))))</f>
        <v>0.16694666666666666</v>
      </c>
      <c r="X56" s="7">
        <f>0.01*(('[22]1-Aug-06'!$K24/(0.25*(9-'[22]1-Aug-06'!$F24)))+('[22]1-Aug-06'!$N24/(0.25*(9-'[22]1-Aug-06'!$G24))))</f>
        <v>0.12044444444444445</v>
      </c>
      <c r="Y56" s="7">
        <f>0.01*(('[23]14-Aug-06'!$K24/(0.25*(9-'[23]14-Aug-06'!$F24)))+('[23]14-Aug-06'!$N24/(0.25*(9-'[23]14-Aug-06'!$G24))))</f>
        <v>0.18199111111111113</v>
      </c>
      <c r="Z56" s="7">
        <f>0.01*(('[24]28-Aug-06'!$K24/(0.25*(9-'[24]28-Aug-06'!$F24)))+('[24]28-Aug-06'!$N24/(0.25*(9-'[24]28-Aug-06'!$G24))))</f>
        <v>0.17385333333333336</v>
      </c>
      <c r="AA56" s="7">
        <f>0.01*(('[25]11-Sep-06'!$K24/(0.25*(9-'[25]11-Sep-06'!$F24)))+('[25]11-Sep-06'!$N24/(0.25*(9-'[25]11-Sep-06'!$G24))))</f>
        <v>0.1386666666666667</v>
      </c>
      <c r="AB56" s="7">
        <f>0.01*(('[26]25-Sep-06'!$K24/(0.25*(9-'[26]25-Sep-06'!$F24)))+('[26]25-Sep-06'!$N24/(0.25*(9-'[26]25-Sep-06'!$G24))))</f>
        <v>0.21911111111111112</v>
      </c>
      <c r="AC56" s="8">
        <f t="shared" si="18"/>
        <v>6.5468888888888905</v>
      </c>
      <c r="AD56" s="8">
        <f t="shared" si="19"/>
        <v>6.56487484737485</v>
      </c>
      <c r="AF56" s="5" t="s">
        <v>14</v>
      </c>
      <c r="AG56" s="8">
        <f t="shared" si="17"/>
        <v>6.56487484737485</v>
      </c>
      <c r="AH56" s="5" t="s">
        <v>14</v>
      </c>
      <c r="AI56" s="8">
        <f t="shared" si="20"/>
        <v>3.282437423687425</v>
      </c>
    </row>
    <row r="57" spans="2:39" ht="12">
      <c r="B57" s="5" t="s">
        <v>15</v>
      </c>
      <c r="C57" s="7">
        <f>0.01*(('[1]10-Oct-05'!$K25/(0.25*(9-'[1]10-Oct-05'!$F25)))+('[1]10-Oct-05'!$N25/(0.25*(9-'[1]10-Oct-05'!$G25))))</f>
        <v>0.26666666666666666</v>
      </c>
      <c r="D57" s="7">
        <f>0.01*(('[2]24-Oct-05'!$K25/(0.25*(9-'[2]24-Oct-05'!$F25)))+('[2]24-Oct-05'!$N25/(0.25*(9-'[2]24-Oct-05'!$G25))))</f>
        <v>0.30030666666666667</v>
      </c>
      <c r="E57" s="7">
        <f>0.01*(('[3]7-Nov-05'!$K25/(0.25*(9-'[3]7-Nov-05'!$F25)))+('[3]7-Nov-05'!$N25/(0.25*(9-'[3]7-Nov-05'!$G25))))</f>
        <v>0.12711111111111112</v>
      </c>
      <c r="F57" s="7">
        <f>0.01*(('[4]21-Nov-05'!$K25/(0.25*(9-'[4]21-Nov-05'!$F25)))+('[4]21-Nov-05'!$N25/(0.25*(9-'[4]21-Nov-05'!$G25))))</f>
        <v>0.37111111111111106</v>
      </c>
      <c r="G57" s="7">
        <f>0.01*(('[5]5-Dec-05'!$K25/(0.25*(9-'[5]5-Dec-05'!$F25)))+('[5]5-Dec-05'!$N25/(0.25*(9-'[5]5-Dec-05'!$G25))))</f>
        <v>0.15441777777777776</v>
      </c>
      <c r="H57" s="7">
        <f>0.01*(('[6]19-Dec-05'!$K25/(0.25*(9-'[6]19-Dec-05'!$F25)))+('[6]19-Dec-05'!$N25/(0.25*(9-'[6]19-Dec-05'!$G25))))</f>
        <v>0.17644444444444446</v>
      </c>
      <c r="I57" s="7">
        <f>0.01*(('[7]2-Jan-06'!$K25/(0.25*(9-'[7]2-Jan-06'!$F25)))+('[7]2-Jan-06'!$N25/(0.25*(9-'[7]2-Jan-06'!$G25))))</f>
        <v>0.19541777777777777</v>
      </c>
      <c r="J57" s="7">
        <f>0.01*(('[8]17-Jan-06'!$K25/(0.25*(9-'[8]17-Jan-06'!$F25)))+('[8]17-Jan-06'!$N25/(0.25*(9-'[8]17-Jan-06'!$G25))))</f>
        <v>0.19874666666666665</v>
      </c>
      <c r="K57" s="7">
        <f>0.01*(('[9]30-Jan-06'!$K25/(0.25*(9-'[9]30-Jan-06'!$F25)))+('[9]30-Jan-06'!$N25/(0.25*(9-'[9]30-Jan-06'!$G25))))</f>
        <v>0.31256</v>
      </c>
      <c r="L57" s="7">
        <f>0.01*(('[10]14-Feb-06'!$K25/(0.25*(9-'[10]14-Feb-06'!$F25)))+('[10]14-Feb-06'!$N25/(0.25*(9-'[10]14-Feb-06'!$G25))))</f>
        <v>0.21368444444444445</v>
      </c>
      <c r="M57" s="7">
        <f>0.01*(('[11]27-Feb-06'!$K25/(0.25*(9-'[11]27-Feb-06'!$F25)))+('[11]27-Feb-06'!$N25/(0.25*(9-'[11]27-Feb-06'!$G25))))</f>
        <v>0.15466666666666665</v>
      </c>
      <c r="N57" s="7">
        <f>0.01*(('[12]13-Mar-06'!$K25/(0.25*(9-'[12]13-Mar-06'!$F25)))+('[12]13-Mar-06'!$N25/(0.25*(9-'[12]13-Mar-06'!$G25))))</f>
        <v>0.18</v>
      </c>
      <c r="O57" s="7">
        <f>0.01*(('[13]27-Mar-06'!$K25/(0.25*(9-'[13]27-Mar-06'!$F25)))+('[13]27-Mar-06'!$N25/(0.25*(9-'[13]27-Mar-06'!$G25))))</f>
        <v>0.5466666666666666</v>
      </c>
      <c r="P57" s="7">
        <f>0.01*(('[14]10-Apr-06'!$K25/(0.25*(9-'[14]10-Apr-06'!$F25)))+('[14]10-Apr-06'!$N25/(0.25*(9-'[14]10-Apr-06'!$G25))))</f>
        <v>0.7048888888888888</v>
      </c>
      <c r="Q57" s="7">
        <f>0.01*(('[15]24-Apr-06'!$K25/(0.25*(9-'[15]24-Apr-06'!$F25)))+('[15]24-Apr-06'!$N25/(0.25*(9-'[15]24-Apr-06'!$G25))))</f>
        <v>0.36434666666666665</v>
      </c>
      <c r="R57" s="7">
        <f>0.01*(('[16]8-May-06'!$K25/(0.25*(9-'[16]8-May-06'!$F25)))+('[16]8-May-06'!$N25/(0.25*(9-'[16]8-May-06'!$G25))))</f>
        <v>0.7182222222222222</v>
      </c>
      <c r="S57" s="7">
        <f>0.01*(('[17]23-May-06'!$K25/(0.25*(9-'[17]23-May-06'!$F25)))+('[17]23-May-06'!$N25/(0.25*(9-'[17]23-May-06'!$G25))))</f>
        <v>1.1275555555555556</v>
      </c>
      <c r="T57" s="7">
        <f>0.01*(('[18]5-Jun-06'!$K25/(0.25*(9-'[18]5-Jun-06'!$F25)))+('[18]5-Jun-06'!$N25/(0.25*(9-'[18]5-Jun-06'!$G25))))</f>
        <v>0.5622222222222223</v>
      </c>
      <c r="U57" s="7">
        <f>0.01*(('[19]19-Jun-06'!$K25/(0.25*(9-'[19]19-Jun-06'!$F25)))+('[19]19-Jun-06'!$N25/(0.25*(9-'[19]19-Jun-06'!$G25))))</f>
        <v>0.21733333333333335</v>
      </c>
      <c r="V57" s="7">
        <f>0.01*(('[20]4-Jul-06'!$K25/(0.25*(9-'[20]4-Jul-06'!$F25)))+('[20]4-Jul-06'!$N25/(0.25*(9-'[20]4-Jul-06'!$G25))))</f>
        <v>0.308</v>
      </c>
      <c r="W57" s="7">
        <f>0.01*(('[21]17-Jul-06'!$K25/(0.25*(9-'[21]17-Jul-06'!$F25)))+('[21]17-Jul-06'!$N25/(0.25*(9-'[21]17-Jul-06'!$G25))))</f>
        <v>0.6195555555555555</v>
      </c>
      <c r="X57" s="7">
        <f>0.01*(('[22]1-Aug-06'!$K25/(0.25*(9-'[22]1-Aug-06'!$F25)))+('[22]1-Aug-06'!$N25/(0.25*(9-'[22]1-Aug-06'!$G25))))</f>
        <v>0.4306666666666667</v>
      </c>
      <c r="Y57" s="7">
        <f>0.01*(('[23]14-Aug-06'!$K25/(0.25*(9-'[23]14-Aug-06'!$F25)))+('[23]14-Aug-06'!$N25/(0.25*(9-'[23]14-Aug-06'!$G25))))</f>
        <v>0.22504888888888888</v>
      </c>
      <c r="Z57" s="7">
        <f>0.01*(('[24]28-Aug-06'!$K25/(0.25*(9-'[24]28-Aug-06'!$F25)))+('[24]28-Aug-06'!$N25/(0.25*(9-'[24]28-Aug-06'!$G25))))</f>
        <v>0.2102133333333333</v>
      </c>
      <c r="AA57" s="7">
        <f>0.01*(('[25]11-Sep-06'!$K25/(0.25*(9-'[25]11-Sep-06'!$F25)))+('[25]11-Sep-06'!$N25/(0.25*(9-'[25]11-Sep-06'!$G25))))</f>
        <v>0.18090222222222224</v>
      </c>
      <c r="AB57" s="7">
        <f>0.01*(('[26]25-Sep-06'!$K25/(0.25*(9-'[26]25-Sep-06'!$F25)))+('[26]25-Sep-06'!$N25/(0.25*(9-'[26]25-Sep-06'!$G25))))</f>
        <v>0.5311111111111112</v>
      </c>
      <c r="AC57" s="8">
        <f t="shared" si="18"/>
        <v>9.397866666666665</v>
      </c>
      <c r="AD57" s="8">
        <f t="shared" si="19"/>
        <v>9.397866666666665</v>
      </c>
      <c r="AF57" s="5" t="s">
        <v>15</v>
      </c>
      <c r="AG57" s="8">
        <f t="shared" si="17"/>
        <v>9.397866666666665</v>
      </c>
      <c r="AH57" s="5" t="s">
        <v>15</v>
      </c>
      <c r="AI57" s="8">
        <f t="shared" si="20"/>
        <v>4.698933333333333</v>
      </c>
      <c r="AK57" s="14" t="s">
        <v>75</v>
      </c>
      <c r="AL57" s="14"/>
      <c r="AM57" s="14"/>
    </row>
    <row r="58" spans="2:39" ht="12">
      <c r="B58" s="5" t="s">
        <v>16</v>
      </c>
      <c r="C58" s="7">
        <f>0.01*(('[1]10-Oct-05'!$K26/(0.25*(9-'[1]10-Oct-05'!$F26)))+('[1]10-Oct-05'!$N26/(0.25*(9-'[1]10-Oct-05'!$G26))))</f>
        <v>0.1711111111111111</v>
      </c>
      <c r="D58" s="7">
        <f>0.01*(('[2]24-Oct-05'!$K26/(0.25*(9-'[2]24-Oct-05'!$F26)))+('[2]24-Oct-05'!$N26/(0.25*(9-'[2]24-Oct-05'!$G26))))</f>
        <v>0.23644444444444446</v>
      </c>
      <c r="E58" s="7">
        <f>0.01*(('[3]7-Nov-05'!$K26/(0.25*(9-'[3]7-Nov-05'!$F26)))+('[3]7-Nov-05'!$N26/(0.25*(9-'[3]7-Nov-05'!$G26))))</f>
        <v>0.19200000000000003</v>
      </c>
      <c r="F58" s="7">
        <f>0.01*(('[4]21-Nov-05'!$K26/(0.25*(9-'[4]21-Nov-05'!$F26)))+('[4]21-Nov-05'!$N26/(0.25*(9-'[4]21-Nov-05'!$G26))))</f>
        <v>0.38177777777777777</v>
      </c>
      <c r="G58" s="7">
        <f>0.01*(('[5]5-Dec-05'!$K26/(0.25*(9-'[5]5-Dec-05'!$F26)))+('[5]5-Dec-05'!$N26/(0.25*(9-'[5]5-Dec-05'!$G26))))</f>
        <v>0.128</v>
      </c>
      <c r="H58" s="7">
        <f>0.01*(('[6]19-Dec-05'!$K26/(0.25*(9-'[6]19-Dec-05'!$F26)))+('[6]19-Dec-05'!$N26/(0.25*(9-'[6]19-Dec-05'!$G26))))</f>
        <v>0.12177777777777778</v>
      </c>
      <c r="I58" s="7">
        <f>0.01*(('[7]2-Jan-06'!$K26/(0.25*(9-'[7]2-Jan-06'!$F26)))+('[7]2-Jan-06'!$N26/(0.25*(9-'[7]2-Jan-06'!$G26))))</f>
        <v>0.16034222222222222</v>
      </c>
      <c r="J58" s="7">
        <f>0.01*(('[8]17-Jan-06'!$K26/(0.25*(9-'[8]17-Jan-06'!$F26)))+('[8]17-Jan-06'!$N26/(0.25*(9-'[8]17-Jan-06'!$G26))))</f>
        <v>0.1791111111111111</v>
      </c>
      <c r="K58" s="7">
        <f>0.01*(('[9]30-Jan-06'!$K26/(0.25*(9-'[9]30-Jan-06'!$F26)))+('[9]30-Jan-06'!$N26/(0.25*(9-'[9]30-Jan-06'!$G26))))</f>
        <v>0.40044444444444444</v>
      </c>
      <c r="L58" s="7">
        <f>0.01*(('[10]14-Feb-06'!$K26/(0.25*(9-'[10]14-Feb-06'!$F26)))+('[10]14-Feb-06'!$N26/(0.25*(9-'[10]14-Feb-06'!$G26))))</f>
        <v>0.1701377777777778</v>
      </c>
      <c r="M58" s="7">
        <f>0.01*(('[11]27-Feb-06'!$K26/(0.25*(9-'[11]27-Feb-06'!$F26)))+('[11]27-Feb-06'!$N26/(0.25*(9-'[11]27-Feb-06'!$G26))))</f>
        <v>0.18133333333333332</v>
      </c>
      <c r="N58" s="7">
        <f>0.01*(('[12]13-Mar-06'!$K26/(0.25*(9-'[12]13-Mar-06'!$F26)))+('[12]13-Mar-06'!$N26/(0.25*(9-'[12]13-Mar-06'!$G26))))</f>
        <v>0.1262222222222222</v>
      </c>
      <c r="O58" s="7">
        <f>0.01*(('[13]27-Mar-06'!$K26/(0.25*(9-'[13]27-Mar-06'!$F26)))+('[13]27-Mar-06'!$N26/(0.25*(9-'[13]27-Mar-06'!$G26))))</f>
        <v>0.22799999999999998</v>
      </c>
      <c r="P58" s="7">
        <f>0.01*(('[14]10-Apr-06'!$K26/(0.25*(9-'[14]10-Apr-06'!$F26)))+('[14]10-Apr-06'!$N26/(0.25*(9-'[14]10-Apr-06'!$G26))))</f>
        <v>0.3942711111111111</v>
      </c>
      <c r="Q58" s="7">
        <f>0.01*(('[15]24-Apr-06'!$K26/(0.25*(9-'[15]24-Apr-06'!$F26)))+('[15]24-Apr-06'!$N26/(0.25*(9-'[15]24-Apr-06'!$G26))))</f>
        <v>0.29733333333333334</v>
      </c>
      <c r="R58" s="7">
        <f>0.01*(('[16]8-May-06'!$K26/(0.25*(9-'[16]8-May-06'!$F26)))+('[16]8-May-06'!$N26/(0.25*(9-'[16]8-May-06'!$G26))))</f>
        <v>0.35644444444444445</v>
      </c>
      <c r="S58" s="7">
        <f>0.01*(('[17]23-May-06'!$K26/(0.25*(9-'[17]23-May-06'!$F26)))+('[17]23-May-06'!$N26/(0.25*(9-'[17]23-May-06'!$G26))))</f>
        <v>0.4271111111111111</v>
      </c>
      <c r="T58" s="7">
        <f>0.01*(('[18]5-Jun-06'!$K26/(0.25*(9-'[18]5-Jun-06'!$F26)))+('[18]5-Jun-06'!$N26/(0.25*(9-'[18]5-Jun-06'!$G26))))</f>
        <v>0.16977777777777778</v>
      </c>
      <c r="U58" s="7">
        <f>0.01*(('[19]19-Jun-06'!$K26/(0.25*(9-'[19]19-Jun-06'!$F26)))+('[19]19-Jun-06'!$N26/(0.25*(9-'[19]19-Jun-06'!$G26))))</f>
        <v>0.21244444444444444</v>
      </c>
      <c r="V58" s="7">
        <f>0.01*(('[20]4-Jul-06'!$K26/(0.25*(9-'[20]4-Jul-06'!$F26)))+('[20]4-Jul-06'!$N26/(0.25*(9-'[20]4-Jul-06'!$G26))))</f>
        <v>0.27436444444444447</v>
      </c>
      <c r="W58" s="7">
        <f>0.01*(('[21]17-Jul-06'!$K26/(0.25*(9-'[21]17-Jul-06'!$F26)))+('[21]17-Jul-06'!$N26/(0.25*(9-'[21]17-Jul-06'!$G26))))</f>
        <v>0.196</v>
      </c>
      <c r="X58" s="7">
        <f>0.01*(('[22]1-Aug-06'!$K26/(0.25*(9-'[22]1-Aug-06'!$F26)))+('[22]1-Aug-06'!$N26/(0.25*(9-'[22]1-Aug-06'!$G26))))</f>
        <v>0.19555555555555557</v>
      </c>
      <c r="Y58" s="7">
        <f>0.01*(('[23]14-Aug-06'!$K26/(0.25*(9-'[23]14-Aug-06'!$F26)))+('[23]14-Aug-06'!$N26/(0.25*(9-'[23]14-Aug-06'!$G26))))</f>
        <v>0.06458222222222224</v>
      </c>
      <c r="Z58" s="7">
        <f>0.01*(('[24]28-Aug-06'!$K26/(0.25*(9-'[24]28-Aug-06'!$F26)))+('[24]28-Aug-06'!$N26/(0.25*(9-'[24]28-Aug-06'!$G26))))</f>
        <v>0.11511111111111111</v>
      </c>
      <c r="AA58" s="7">
        <f>0.01*(('[25]11-Sep-06'!$K26/(0.25*(9-'[25]11-Sep-06'!$F26)))+('[25]11-Sep-06'!$N26/(0.25*(9-'[25]11-Sep-06'!$G26))))</f>
        <v>0.22266666666666665</v>
      </c>
      <c r="AB58" s="7">
        <f>0.01*(('[26]25-Sep-06'!$K26/(0.25*(9-'[26]25-Sep-06'!$F26)))+('[26]25-Sep-06'!$N26/(0.25*(9-'[26]25-Sep-06'!$G26))))</f>
        <v>0.25495999999999996</v>
      </c>
      <c r="AC58" s="8">
        <f t="shared" si="18"/>
        <v>5.857324444444446</v>
      </c>
      <c r="AD58" s="8">
        <f t="shared" si="19"/>
        <v>5.841320825743778</v>
      </c>
      <c r="AF58" s="5" t="s">
        <v>16</v>
      </c>
      <c r="AG58" s="8">
        <f t="shared" si="17"/>
        <v>5.841320825743778</v>
      </c>
      <c r="AH58" s="5" t="s">
        <v>16</v>
      </c>
      <c r="AI58" s="8">
        <f t="shared" si="20"/>
        <v>2.920660412871889</v>
      </c>
      <c r="AK58" s="14"/>
      <c r="AL58" s="14" t="s">
        <v>50</v>
      </c>
      <c r="AM58" s="15">
        <f>AVERAGE(AI57:AI62)</f>
        <v>3.4471475281119406</v>
      </c>
    </row>
    <row r="59" spans="2:35" ht="12">
      <c r="B59" s="5" t="s">
        <v>17</v>
      </c>
      <c r="C59" s="7">
        <f>0.01*(('[1]10-Oct-05'!$K27/(0.25*(9-'[1]10-Oct-05'!$F27)))+('[1]10-Oct-05'!$N27/(0.25*(9-'[1]10-Oct-05'!$G27))))</f>
        <v>0.1817777777777778</v>
      </c>
      <c r="D59" s="7">
        <f>0.01*(('[2]24-Oct-05'!$K27/(0.25*(9-'[2]24-Oct-05'!$F27)))+('[2]24-Oct-05'!$N27/(0.25*(9-'[2]24-Oct-05'!$G27))))</f>
        <v>0.22577777777777777</v>
      </c>
      <c r="E59" s="7">
        <f>0.01*(('[3]7-Nov-05'!$K27/(0.25*(9-'[3]7-Nov-05'!$F27)))+('[3]7-Nov-05'!$N27/(0.25*(9-'[3]7-Nov-05'!$G27))))</f>
        <v>0.31244444444444447</v>
      </c>
      <c r="F59" s="7">
        <f>0.01*(('[4]21-Nov-05'!$K27/(0.25*(9-'[4]21-Nov-05'!$F27)))+('[4]21-Nov-05'!$N27/(0.25*(9-'[4]21-Nov-05'!$G27))))</f>
        <v>0.21822222222222223</v>
      </c>
      <c r="G59" s="7">
        <f>0.01*(('[5]5-Dec-05'!$K27/(0.25*(9-'[5]5-Dec-05'!$F27)))+('[5]5-Dec-05'!$N27/(0.25*(9-'[5]5-Dec-05'!$G27))))</f>
        <v>0.15600000000000003</v>
      </c>
      <c r="H59" s="7">
        <f>0.01*(('[6]19-Dec-05'!$K27/(0.25*(9-'[6]19-Dec-05'!$F27)))+('[6]19-Dec-05'!$N27/(0.25*(9-'[6]19-Dec-05'!$G27))))</f>
        <v>0.23822222222222222</v>
      </c>
      <c r="I59" s="7">
        <f>0.01*(('[7]2-Jan-06'!$K27/(0.25*(9-'[7]2-Jan-06'!$F27)))+('[7]2-Jan-06'!$N27/(0.25*(9-'[7]2-Jan-06'!$G27))))</f>
        <v>0.2675777777777778</v>
      </c>
      <c r="J59" s="7">
        <f>0.01*(('[8]17-Jan-06'!$K27/(0.25*(9-'[8]17-Jan-06'!$F27)))+('[8]17-Jan-06'!$N27/(0.25*(9-'[8]17-Jan-06'!$G27))))</f>
        <v>0.20084</v>
      </c>
      <c r="K59" s="7">
        <f>0.01*(('[9]30-Jan-06'!$K27/(0.25*(9-'[9]30-Jan-06'!$F27)))+('[9]30-Jan-06'!$N27/(0.25*(9-'[9]30-Jan-06'!$G27))))</f>
        <v>0.5973377777777779</v>
      </c>
      <c r="L59" s="7">
        <f>0.01*(('[10]14-Feb-06'!$K27/(0.25*(9-'[10]14-Feb-06'!$F27)))+('[10]14-Feb-06'!$N27/(0.25*(9-'[10]14-Feb-06'!$G27))))</f>
        <v>0.19155555555555556</v>
      </c>
      <c r="M59" s="7">
        <f>0.01*(('[11]27-Feb-06'!$K27/(0.25*(9-'[11]27-Feb-06'!$F27)))+('[11]27-Feb-06'!$N27/(0.25*(9-'[11]27-Feb-06'!$G27))))</f>
        <v>0.16512888888888888</v>
      </c>
      <c r="N59" s="7">
        <f>0.01*(('[12]13-Mar-06'!$K27/(0.25*(9-'[12]13-Mar-06'!$F27)))+('[12]13-Mar-06'!$N27/(0.25*(9-'[12]13-Mar-06'!$G27))))</f>
        <v>0.1502222222222222</v>
      </c>
      <c r="O59" s="7">
        <f>0.01*(('[13]27-Mar-06'!$K27/(0.25*(9-'[13]27-Mar-06'!$F27)))+('[13]27-Mar-06'!$N27/(0.25*(9-'[13]27-Mar-06'!$G27))))</f>
        <v>0.2628666666666667</v>
      </c>
      <c r="P59" s="7">
        <f>0.01*(('[14]10-Apr-06'!$K27/(0.25*(9-'[14]10-Apr-06'!$F27)))+('[14]10-Apr-06'!$N27/(0.25*(9-'[14]10-Apr-06'!$G27))))</f>
        <v>1.2542222222222221</v>
      </c>
      <c r="Q59" s="7">
        <f>0.01*(('[15]24-Apr-06'!$K27/(0.25*(9-'[15]24-Apr-06'!$F27)))+('[15]24-Apr-06'!$N27/(0.25*(9-'[15]24-Apr-06'!$G27))))</f>
        <v>0.33397777777777776</v>
      </c>
      <c r="R59" s="7">
        <f>0.01*(('[16]8-May-06'!$K27/(0.25*(9-'[16]8-May-06'!$F27)))+('[16]8-May-06'!$N27/(0.25*(9-'[16]8-May-06'!$G27))))</f>
        <v>0.39599999999999996</v>
      </c>
      <c r="S59" s="7">
        <f>0.01*(('[17]23-May-06'!$K27/(0.25*(9-'[17]23-May-06'!$F27)))+('[17]23-May-06'!$N27/(0.25*(9-'[17]23-May-06'!$G27))))</f>
        <v>0.4097777777777778</v>
      </c>
      <c r="T59" s="7">
        <f>0.01*(('[18]5-Jun-06'!$K27/(0.25*(9-'[18]5-Jun-06'!$F27)))+('[18]5-Jun-06'!$N27/(0.25*(9-'[18]5-Jun-06'!$G27))))</f>
        <v>0.28850000000000003</v>
      </c>
      <c r="U59" s="7">
        <f>0.01*(('[19]19-Jun-06'!$K27/(0.25*(9-'[19]19-Jun-06'!$F27)))+('[19]19-Jun-06'!$N27/(0.25*(9-'[19]19-Jun-06'!$G27))))</f>
        <v>0.1448888888888889</v>
      </c>
      <c r="V59" s="7">
        <f>0.01*(('[20]4-Jul-06'!$K27/(0.25*(9-'[20]4-Jul-06'!$F27)))+('[20]4-Jul-06'!$N27/(0.25*(9-'[20]4-Jul-06'!$G27))))</f>
        <v>0.29555555555555557</v>
      </c>
      <c r="W59" s="7">
        <f>0.01*(('[21]17-Jul-06'!$K27/(0.25*(9-'[21]17-Jul-06'!$F27)))+('[21]17-Jul-06'!$N27/(0.25*(9-'[21]17-Jul-06'!$G27))))</f>
        <v>0.19556444444444446</v>
      </c>
      <c r="X59" s="7">
        <f>0.01*(('[22]1-Aug-06'!$K27/(0.25*(9-'[22]1-Aug-06'!$F27)))+('[22]1-Aug-06'!$N27/(0.25*(9-'[22]1-Aug-06'!$G27))))</f>
        <v>0.16844444444444445</v>
      </c>
      <c r="Y59" s="7">
        <f>0.01*(('[23]14-Aug-06'!$K27/(0.25*(9-'[23]14-Aug-06'!$F27)))+('[23]14-Aug-06'!$N27/(0.25*(9-'[23]14-Aug-06'!$G27))))</f>
        <v>0.18133333333333332</v>
      </c>
      <c r="Z59" s="7">
        <f>0.01*(('[24]28-Aug-06'!$K27/(0.25*(9-'[24]28-Aug-06'!$F27)))+('[24]28-Aug-06'!$N27/(0.25*(9-'[24]28-Aug-06'!$G27))))</f>
        <v>0.11822222222222223</v>
      </c>
      <c r="AA59" s="7">
        <f>0.01*(('[25]11-Sep-06'!$K27/(0.25*(9-'[25]11-Sep-06'!$F27)))+('[25]11-Sep-06'!$N27/(0.25*(9-'[25]11-Sep-06'!$G27))))</f>
        <v>0.16711111111111113</v>
      </c>
      <c r="AB59" s="7">
        <f>0.01*(('[26]25-Sep-06'!$K27/(0.25*(9-'[26]25-Sep-06'!$F27)))+('[26]25-Sep-06'!$N27/(0.25*(9-'[26]25-Sep-06'!$G27))))</f>
        <v>0.284</v>
      </c>
      <c r="AC59" s="8">
        <f t="shared" si="18"/>
        <v>7.4055711111111115</v>
      </c>
      <c r="AD59" s="8">
        <f t="shared" si="19"/>
        <v>7.405571111111111</v>
      </c>
      <c r="AF59" s="5" t="s">
        <v>17</v>
      </c>
      <c r="AG59" s="8">
        <f t="shared" si="17"/>
        <v>7.405571111111111</v>
      </c>
      <c r="AH59" s="5" t="s">
        <v>17</v>
      </c>
      <c r="AI59" s="8">
        <f t="shared" si="20"/>
        <v>3.7027855555555553</v>
      </c>
    </row>
    <row r="60" spans="2:35" ht="12">
      <c r="B60" s="5" t="s">
        <v>18</v>
      </c>
      <c r="C60" s="7">
        <f>0.01*(('[1]10-Oct-05'!$K28/(0.25*(9-'[1]10-Oct-05'!$F28)))+('[1]10-Oct-05'!$N28/(0.25*(9-'[1]10-Oct-05'!$G28))))</f>
        <v>0.5391111111111111</v>
      </c>
      <c r="D60" s="7">
        <f>0.01*(('[2]24-Oct-05'!$K28/(0.25*(9-'[2]24-Oct-05'!$F28)))+('[2]24-Oct-05'!$N28/(0.25*(9-'[2]24-Oct-05'!$G28))))</f>
        <v>0.24311111111111114</v>
      </c>
      <c r="E60" s="7">
        <f>0.01*(('[3]7-Nov-05'!$K28/(0.25*(9-'[3]7-Nov-05'!$F28)))+('[3]7-Nov-05'!$N28/(0.25*(9-'[3]7-Nov-05'!$G28))))</f>
        <v>0.35422222222222227</v>
      </c>
      <c r="F60" s="7">
        <f>0.01*(('[4]21-Nov-05'!$K28/(0.25*(9-'[4]21-Nov-05'!$F28)))+('[4]21-Nov-05'!$N28/(0.25*(9-'[4]21-Nov-05'!$G28))))</f>
        <v>0.2737777777777778</v>
      </c>
      <c r="G60" s="7">
        <f>0.01*(('[5]5-Dec-05'!$K28/(0.25*(9-'[5]5-Dec-05'!$F28)))+('[5]5-Dec-05'!$N28/(0.25*(9-'[5]5-Dec-05'!$G28))))</f>
        <v>0.1302222222222222</v>
      </c>
      <c r="H60" s="7">
        <f>0.01*(('[6]19-Dec-05'!$K28/(0.25*(9-'[6]19-Dec-05'!$F28)))+('[6]19-Dec-05'!$N28/(0.25*(9-'[6]19-Dec-05'!$G28))))</f>
        <v>0.12711111111111112</v>
      </c>
      <c r="I60" s="7">
        <f>0.01*(('[7]2-Jan-06'!$K28/(0.25*(9-'[7]2-Jan-06'!$F28)))+('[7]2-Jan-06'!$N28/(0.25*(9-'[7]2-Jan-06'!$G28))))</f>
        <v>0.1791111111111111</v>
      </c>
      <c r="J60" s="7">
        <f>0.01*(('[8]17-Jan-06'!$K28/(0.25*(9-'[8]17-Jan-06'!$F28)))+('[8]17-Jan-06'!$N28/(0.25*(9-'[8]17-Jan-06'!$G28))))</f>
        <v>0.13422222222222221</v>
      </c>
      <c r="K60" s="7">
        <f>0.01*(('[9]30-Jan-06'!$K28/(0.25*(9-'[9]30-Jan-06'!$F28)))+('[9]30-Jan-06'!$N28/(0.25*(9-'[9]30-Jan-06'!$G28))))</f>
        <v>0.21866666666666668</v>
      </c>
      <c r="L60" s="7">
        <f>0.01*(('[10]14-Feb-06'!$K28/(0.25*(9-'[10]14-Feb-06'!$F28)))+('[10]14-Feb-06'!$N28/(0.25*(9-'[10]14-Feb-06'!$G28))))</f>
        <v>0.23644444444444446</v>
      </c>
      <c r="M60" s="7">
        <f>0.01*(('[11]27-Feb-06'!$K28/(0.25*(9-'[11]27-Feb-06'!$F28)))+('[11]27-Feb-06'!$N28/(0.25*(9-'[11]27-Feb-06'!$G28))))</f>
        <v>0.12666666666666665</v>
      </c>
      <c r="N60" s="7">
        <f>0.01*(('[12]13-Mar-06'!$K28/(0.25*(9-'[12]13-Mar-06'!$F28)))+('[12]13-Mar-06'!$N28/(0.25*(9-'[12]13-Mar-06'!$G28))))</f>
        <v>0.10266666666666668</v>
      </c>
      <c r="O60" s="7">
        <f>0.01*(('[13]27-Mar-06'!$K28/(0.25*(9-'[13]27-Mar-06'!$F28)))+('[13]27-Mar-06'!$N28/(0.25*(9-'[13]27-Mar-06'!$G28))))</f>
        <v>0.16666666666666669</v>
      </c>
      <c r="P60" s="7">
        <f>0.01*(('[14]10-Apr-06'!$K28/(0.25*(9-'[14]10-Apr-06'!$F28)))+('[14]10-Apr-06'!$N28/(0.25*(9-'[14]10-Apr-06'!$G28))))</f>
        <v>0.5671111111111111</v>
      </c>
      <c r="Q60" s="7">
        <f>0.01*(('[15]24-Apr-06'!$K28/(0.25*(9-'[15]24-Apr-06'!$F28)))+('[15]24-Apr-06'!$N28/(0.25*(9-'[15]24-Apr-06'!$G28))))</f>
        <v>0.36577777777777776</v>
      </c>
      <c r="R60" s="7">
        <f>0.01*(('[16]8-May-06'!$K28/(0.25*(9-'[16]8-May-06'!$F28)))+('[16]8-May-06'!$N28/(0.25*(9-'[16]8-May-06'!$G28))))</f>
        <v>0.27066666666666667</v>
      </c>
      <c r="S60" s="7">
        <f>0.01*(('[17]23-May-06'!$K28/(0.25*(9-'[17]23-May-06'!$F28)))+('[17]23-May-06'!$N28/(0.25*(9-'[17]23-May-06'!$G28))))</f>
        <v>0.44266666666666665</v>
      </c>
      <c r="T60" s="7">
        <f>0.01*(('[18]5-Jun-06'!$K28/(0.25*(9-'[18]5-Jun-06'!$F28)))+('[18]5-Jun-06'!$N28/(0.25*(9-'[18]5-Jun-06'!$G28))))</f>
        <v>0.24258222222222223</v>
      </c>
      <c r="U60" s="7">
        <f>0.01*(('[19]19-Jun-06'!$K28/(0.25*(9-'[19]19-Jun-06'!$F28)))+('[19]19-Jun-06'!$N28/(0.25*(9-'[19]19-Jun-06'!$G28))))</f>
        <v>0.18498666666666666</v>
      </c>
      <c r="V60" s="7">
        <f>0.01*(('[20]4-Jul-06'!$K28/(0.25*(9-'[20]4-Jul-06'!$F28)))+('[20]4-Jul-06'!$N28/(0.25*(9-'[20]4-Jul-06'!$G28))))</f>
        <v>0.3131155555555556</v>
      </c>
      <c r="W60" s="7">
        <f>0.01*(('[21]17-Jul-06'!$K28/(0.25*(9-'[21]17-Jul-06'!$F28)))+('[21]17-Jul-06'!$N28/(0.25*(9-'[21]17-Jul-06'!$G28))))</f>
        <v>0.12088888888888889</v>
      </c>
      <c r="X60" s="7">
        <f>0.01*(('[22]1-Aug-06'!$K28/(0.25*(9-'[22]1-Aug-06'!$F28)))+('[22]1-Aug-06'!$N28/(0.25*(9-'[22]1-Aug-06'!$G28))))</f>
        <v>0.11511111111111111</v>
      </c>
      <c r="Y60" s="7">
        <f>0.01*(('[23]14-Aug-06'!$K28/(0.25*(9-'[23]14-Aug-06'!$F28)))+('[23]14-Aug-06'!$N28/(0.25*(9-'[23]14-Aug-06'!$G28))))</f>
        <v>0.2409111111111111</v>
      </c>
      <c r="Z60" s="7">
        <f>0.01*(('[24]28-Aug-06'!$K28/(0.25*(9-'[24]28-Aug-06'!$F28)))+('[24]28-Aug-06'!$N28/(0.25*(9-'[24]28-Aug-06'!$G28))))</f>
        <v>0.1817777777777778</v>
      </c>
      <c r="AA60" s="7">
        <f>0.01*(('[25]11-Sep-06'!$K28/(0.25*(9-'[25]11-Sep-06'!$F28)))+('[25]11-Sep-06'!$N28/(0.25*(9-'[25]11-Sep-06'!$G28))))</f>
        <v>0.2906666666666667</v>
      </c>
      <c r="AB60" s="7">
        <f>0.01*(('[26]25-Sep-06'!$K28/(0.25*(9-'[26]25-Sep-06'!$F28)))+('[26]25-Sep-06'!$N28/(0.25*(9-'[26]25-Sep-06'!$G28))))</f>
        <v>0.19200000000000003</v>
      </c>
      <c r="AC60" s="8">
        <f t="shared" si="18"/>
        <v>6.3602622222222225</v>
      </c>
      <c r="AD60" s="8">
        <f t="shared" si="19"/>
        <v>6.360262222222222</v>
      </c>
      <c r="AF60" s="5" t="s">
        <v>18</v>
      </c>
      <c r="AG60" s="8">
        <f t="shared" si="17"/>
        <v>6.360262222222222</v>
      </c>
      <c r="AH60" s="5" t="s">
        <v>18</v>
      </c>
      <c r="AI60" s="8">
        <f t="shared" si="20"/>
        <v>3.180131111111111</v>
      </c>
    </row>
    <row r="61" spans="2:35" ht="12">
      <c r="B61" s="5" t="s">
        <v>19</v>
      </c>
      <c r="C61" s="7">
        <f>0.01*(('[1]10-Oct-05'!$K29/(0.25*(9-'[1]10-Oct-05'!$F29)))+('[1]10-Oct-05'!$N29/(0.25*(9-'[1]10-Oct-05'!$G29))))</f>
        <v>0.16696000000000003</v>
      </c>
      <c r="D61" s="7">
        <f>0.01*(('[2]24-Oct-05'!$K29/(0.25*(9-'[2]24-Oct-05'!$F29)))+('[2]24-Oct-05'!$N29/(0.25*(9-'[2]24-Oct-05'!$G29))))</f>
        <v>0.18666666666666668</v>
      </c>
      <c r="E61" s="7">
        <f>0.01*(('[3]7-Nov-05'!$K29/(0.25*(9-'[3]7-Nov-05'!$F29)))+('[3]7-Nov-05'!$N29/(0.25*(9-'[3]7-Nov-05'!$G29))))</f>
        <v>0.239</v>
      </c>
      <c r="F61" s="7">
        <f>0.01*(('[4]21-Nov-05'!$K29/(0.25*(9-'[4]21-Nov-05'!$F29)))+('[4]21-Nov-05'!$N29/(0.25*(9-'[4]21-Nov-05'!$G29))))</f>
        <v>0.19244444444444445</v>
      </c>
      <c r="G61" s="7">
        <f>0.01*(('[5]5-Dec-05'!$K29/(0.25*(9-'[5]5-Dec-05'!$F29)))+('[5]5-Dec-05'!$N29/(0.25*(9-'[5]5-Dec-05'!$G29))))</f>
        <v>0.15866666666666668</v>
      </c>
      <c r="H61" s="7">
        <f>0.01*(('[6]19-Dec-05'!$K29/(0.25*(9-'[6]19-Dec-05'!$F29)))+('[6]19-Dec-05'!$N29/(0.25*(9-'[6]19-Dec-05'!$G29))))</f>
        <v>0.1608888888888889</v>
      </c>
      <c r="I61" s="7">
        <f>0.01*(('[7]2-Jan-06'!$K29/(0.25*(9-'[7]2-Jan-06'!$F29)))+('[7]2-Jan-06'!$N29/(0.25*(9-'[7]2-Jan-06'!$G29))))</f>
        <v>0.16622222222222222</v>
      </c>
      <c r="J61" s="7">
        <f>0.01*(('[8]17-Jan-06'!$K29/(0.25*(9-'[8]17-Jan-06'!$F29)))+('[8]17-Jan-06'!$N29/(0.25*(9-'[8]17-Jan-06'!$G29))))</f>
        <v>0.24154222222222224</v>
      </c>
      <c r="K61" s="7">
        <f>0.01*(('[9]30-Jan-06'!$K29/(0.25*(9-'[9]30-Jan-06'!$F29)))+('[9]30-Jan-06'!$N29/(0.25*(9-'[9]30-Jan-06'!$G29))))</f>
        <v>0.3835244444444444</v>
      </c>
      <c r="L61" s="7">
        <f>0.01*(('[10]14-Feb-06'!$K29/(0.25*(9-'[10]14-Feb-06'!$F29)))+('[10]14-Feb-06'!$N29/(0.25*(9-'[10]14-Feb-06'!$G29))))</f>
        <v>0.23439555555555555</v>
      </c>
      <c r="M61" s="7">
        <f>0.01*(('[11]27-Feb-06'!$K29/(0.25*(9-'[11]27-Feb-06'!$F29)))+('[11]27-Feb-06'!$N29/(0.25*(9-'[11]27-Feb-06'!$G29))))</f>
        <v>0.16644888888888887</v>
      </c>
      <c r="N61" s="7">
        <f>0.01*(('[12]13-Mar-06'!$K29/(0.25*(9-'[12]13-Mar-06'!$F29)))+('[12]13-Mar-06'!$N29/(0.25*(9-'[12]13-Mar-06'!$G29))))</f>
        <v>0.18088888888888888</v>
      </c>
      <c r="O61" s="7">
        <f>0.01*(('[13]27-Mar-06'!$K29/(0.25*(9-'[13]27-Mar-06'!$F29)))+('[13]27-Mar-06'!$N29/(0.25*(9-'[13]27-Mar-06'!$G29))))</f>
        <v>0.21466666666666664</v>
      </c>
      <c r="P61" s="7">
        <f>0.01*(('[14]10-Apr-06'!$K29/(0.25*(9-'[14]10-Apr-06'!$F29)))+('[14]10-Apr-06'!$N29/(0.25*(9-'[14]10-Apr-06'!$G29))))</f>
        <v>0.31671555555555553</v>
      </c>
      <c r="Q61" s="7">
        <f>0.01*(('[15]24-Apr-06'!$K29/(0.25*(9-'[15]24-Apr-06'!$F29)))+('[15]24-Apr-06'!$N29/(0.25*(9-'[15]24-Apr-06'!$G29))))</f>
        <v>0.32977777777777784</v>
      </c>
      <c r="R61" s="7">
        <f>0.01*(('[16]8-May-06'!$K29/(0.25*(9-'[16]8-May-06'!$F29)))+('[16]8-May-06'!$N29/(0.25*(9-'[16]8-May-06'!$G29))))</f>
        <v>0.22844444444444445</v>
      </c>
      <c r="S61" s="7">
        <f>0.01*(('[17]23-May-06'!$K29/(0.25*(9-'[17]23-May-06'!$F29)))+('[17]23-May-06'!$N29/(0.25*(9-'[17]23-May-06'!$G29))))</f>
        <v>0.2991111111111111</v>
      </c>
      <c r="T61" s="7">
        <f>0.01*(('[18]5-Jun-06'!$K29/(0.25*(9-'[18]5-Jun-06'!$F29)))+('[18]5-Jun-06'!$N29/(0.25*(9-'[18]5-Jun-06'!$G29))))</f>
        <v>0.3151111111111111</v>
      </c>
      <c r="U61" s="7">
        <f>0.01*(('[19]19-Jun-06'!$K29/(0.25*(9-'[19]19-Jun-06'!$F29)))+('[19]19-Jun-06'!$N29/(0.25*(9-'[19]19-Jun-06'!$G29))))</f>
        <v>0.22113777777777777</v>
      </c>
      <c r="V61" s="7">
        <f>0.01*(('[20]4-Jul-06'!$K29/(0.25*(9-'[20]4-Jul-06'!$F29)))+('[20]4-Jul-06'!$N29/(0.25*(9-'[20]4-Jul-06'!$G29))))</f>
        <v>0.2065</v>
      </c>
      <c r="W61" s="7">
        <f>0.01*(('[21]17-Jul-06'!$K29/(0.25*(9-'[21]17-Jul-06'!$F29)))+('[21]17-Jul-06'!$N29/(0.25*(9-'[21]17-Jul-06'!$G29))))</f>
        <v>0.12088888888888889</v>
      </c>
      <c r="X61" s="7">
        <f>0.01*(('[22]1-Aug-06'!$K29/(0.25*(9-'[22]1-Aug-06'!$F29)))+('[22]1-Aug-06'!$N29/(0.25*(9-'[22]1-Aug-06'!$G29))))</f>
        <v>0.15272</v>
      </c>
      <c r="Y61" s="7">
        <f>0.01*(('[23]14-Aug-06'!$K29/(0.25*(9-'[23]14-Aug-06'!$F29)))+('[23]14-Aug-06'!$N29/(0.25*(9-'[23]14-Aug-06'!$G29))))</f>
        <v>0.2936355555555556</v>
      </c>
      <c r="Z61" s="7">
        <f>0.01*(('[24]28-Aug-06'!$K29/(0.25*(9-'[24]28-Aug-06'!$F29)))+('[24]28-Aug-06'!$N29/(0.25*(9-'[24]28-Aug-06'!$G29))))</f>
        <v>0.08666666666666666</v>
      </c>
      <c r="AA61" s="7">
        <f>0.01*(('[25]11-Sep-06'!$K29/(0.25*(9-'[25]11-Sep-06'!$F29)))+('[25]11-Sep-06'!$N29/(0.25*(9-'[25]11-Sep-06'!$G29))))</f>
        <v>0.12533333333333332</v>
      </c>
      <c r="AB61" s="7">
        <f>0.01*(('[26]25-Sep-06'!$K29/(0.25*(9-'[26]25-Sep-06'!$F29)))+('[26]25-Sep-06'!$N29/(0.25*(9-'[26]25-Sep-06'!$G29))))</f>
        <v>0.20311111111111113</v>
      </c>
      <c r="AC61" s="8">
        <f t="shared" si="18"/>
        <v>5.59146888888889</v>
      </c>
      <c r="AD61" s="8">
        <f t="shared" si="19"/>
        <v>5.606830067155069</v>
      </c>
      <c r="AF61" s="5" t="s">
        <v>19</v>
      </c>
      <c r="AG61" s="8">
        <f t="shared" si="17"/>
        <v>5.606830067155069</v>
      </c>
      <c r="AH61" s="5" t="s">
        <v>19</v>
      </c>
      <c r="AI61" s="8">
        <f t="shared" si="20"/>
        <v>2.8034150335775343</v>
      </c>
    </row>
    <row r="62" spans="2:35" ht="12">
      <c r="B62" s="5" t="s">
        <v>20</v>
      </c>
      <c r="C62" s="7">
        <f>0.01*(('[1]10-Oct-05'!$K30/(0.25*(9-'[1]10-Oct-05'!$F30)))+('[1]10-Oct-05'!$N30/(0.25*(9-'[1]10-Oct-05'!$G30))))</f>
        <v>0.19244444444444445</v>
      </c>
      <c r="D62" s="7">
        <f>0.01*(('[2]24-Oct-05'!$K30/(0.25*(9-'[2]24-Oct-05'!$F30)))+('[2]24-Oct-05'!$N30/(0.25*(9-'[2]24-Oct-05'!$G30))))</f>
        <v>0.31200000000000006</v>
      </c>
      <c r="E62" s="7">
        <f>0.01*(('[3]7-Nov-05'!$K30/(0.25*(9-'[3]7-Nov-05'!$F30)))+('[3]7-Nov-05'!$N30/(0.25*(9-'[3]7-Nov-05'!$G30))))</f>
        <v>0.33466666666666667</v>
      </c>
      <c r="F62" s="7">
        <f>0.01*(('[4]21-Nov-05'!$K30/(0.25*(9-'[4]21-Nov-05'!$F30)))+('[4]21-Nov-05'!$N30/(0.25*(9-'[4]21-Nov-05'!$G30))))</f>
        <v>0.18</v>
      </c>
      <c r="G62" s="7">
        <f>0.01*(('[5]5-Dec-05'!$K30/(0.25*(9-'[5]5-Dec-05'!$F30)))+('[5]5-Dec-05'!$N30/(0.25*(9-'[5]5-Dec-05'!$G30))))</f>
        <v>0.12790222222222222</v>
      </c>
      <c r="H62" s="7">
        <f>0.01*(('[6]19-Dec-05'!$K30/(0.25*(9-'[6]19-Dec-05'!$F30)))+('[6]19-Dec-05'!$N30/(0.25*(9-'[6]19-Dec-05'!$G30))))</f>
        <v>0.1375</v>
      </c>
      <c r="I62" s="7">
        <f>0.01*(('[7]2-Jan-06'!$K30/(0.25*(9-'[7]2-Jan-06'!$F30)))+('[7]2-Jan-06'!$N30/(0.25*(9-'[7]2-Jan-06'!$G30))))</f>
        <v>0.1165</v>
      </c>
      <c r="J62" s="7">
        <f>0.01*(('[8]17-Jan-06'!$K30/(0.25*(9-'[8]17-Jan-06'!$F30)))+('[8]17-Jan-06'!$N30/(0.25*(9-'[8]17-Jan-06'!$G30))))</f>
        <v>0.16399999999999998</v>
      </c>
      <c r="K62" s="7">
        <f>0.01*(('[9]30-Jan-06'!$K30/(0.25*(9-'[9]30-Jan-06'!$F30)))+('[9]30-Jan-06'!$N30/(0.25*(9-'[9]30-Jan-06'!$G30))))</f>
        <v>0.5182222222222223</v>
      </c>
      <c r="L62" s="7">
        <f>0.01*(('[10]14-Feb-06'!$K30/(0.25*(9-'[10]14-Feb-06'!$F30)))+('[10]14-Feb-06'!$N30/(0.25*(9-'[10]14-Feb-06'!$G30))))</f>
        <v>0.3168888888888889</v>
      </c>
      <c r="M62" s="7">
        <f>0.01*(('[11]27-Feb-06'!$K30/(0.25*(9-'[11]27-Feb-06'!$F30)))+('[11]27-Feb-06'!$N30/(0.25*(9-'[11]27-Feb-06'!$G30))))</f>
        <v>0.15155555555555558</v>
      </c>
      <c r="N62" s="7">
        <f>0.01*(('[12]13-Mar-06'!$K30/(0.25*(9-'[12]13-Mar-06'!$F30)))+('[12]13-Mar-06'!$N30/(0.25*(9-'[12]13-Mar-06'!$G30))))</f>
        <v>0.14044444444444446</v>
      </c>
      <c r="O62" s="7">
        <f>0.01*(('[13]27-Mar-06'!$K30/(0.25*(9-'[13]27-Mar-06'!$F30)))+('[13]27-Mar-06'!$N30/(0.25*(9-'[13]27-Mar-06'!$G30))))</f>
        <v>0.2151111111111111</v>
      </c>
      <c r="P62" s="7">
        <f>0.01*(('[14]10-Apr-06'!$K30/(0.25*(9-'[14]10-Apr-06'!$F30)))+('[14]10-Apr-06'!$N30/(0.25*(9-'[14]10-Apr-06'!$G30))))</f>
        <v>0.3838022222222222</v>
      </c>
      <c r="Q62" s="7">
        <f>0.01*(('[15]24-Apr-06'!$K30/(0.25*(9-'[15]24-Apr-06'!$F30)))+('[15]24-Apr-06'!$N30/(0.25*(9-'[15]24-Apr-06'!$G30))))</f>
        <v>0.49739999999999995</v>
      </c>
      <c r="R62" s="7">
        <f>0.01*(('[16]8-May-06'!$K30/(0.25*(9-'[16]8-May-06'!$F30)))+('[16]8-May-06'!$N30/(0.25*(9-'[16]8-May-06'!$G30))))</f>
        <v>0.43907999999999997</v>
      </c>
      <c r="S62" s="7">
        <f>0.01*(('[17]23-May-06'!$K30/(0.25*(9-'[17]23-May-06'!$F30)))+('[17]23-May-06'!$N30/(0.25*(9-'[17]23-May-06'!$G30))))</f>
        <v>0.4897777777777778</v>
      </c>
      <c r="T62" s="7">
        <f>0.01*(('[18]5-Jun-06'!$K30/(0.25*(9-'[18]5-Jun-06'!$F30)))+('[18]5-Jun-06'!$N30/(0.25*(9-'[18]5-Jun-06'!$G30))))</f>
        <v>0.3328888888888889</v>
      </c>
      <c r="U62" s="7">
        <f>0.01*(('[19]19-Jun-06'!$K30/(0.25*(9-'[19]19-Jun-06'!$F30)))+('[19]19-Jun-06'!$N30/(0.25*(9-'[19]19-Jun-06'!$G30))))</f>
        <v>0.18888888888888888</v>
      </c>
      <c r="V62" s="7">
        <f>0.01*(('[20]4-Jul-06'!$K30/(0.25*(9-'[20]4-Jul-06'!$F30)))+('[20]4-Jul-06'!$N30/(0.25*(9-'[20]4-Jul-06'!$G30))))</f>
        <v>0.3328888888888889</v>
      </c>
      <c r="W62" s="7">
        <f>0.01*(('[21]17-Jul-06'!$K30/(0.25*(9-'[21]17-Jul-06'!$F30)))+('[21]17-Jul-06'!$N30/(0.25*(9-'[21]17-Jul-06'!$G30))))</f>
        <v>0.16711111111111113</v>
      </c>
      <c r="X62" s="7">
        <f>0.01*(('[22]1-Aug-06'!$K30/(0.25*(9-'[22]1-Aug-06'!$F30)))+('[22]1-Aug-06'!$N30/(0.25*(9-'[22]1-Aug-06'!$G30))))</f>
        <v>0.17594666666666667</v>
      </c>
      <c r="Y62" s="7">
        <f>0.01*(('[23]14-Aug-06'!$K30/(0.25*(9-'[23]14-Aug-06'!$F30)))+('[23]14-Aug-06'!$N30/(0.25*(9-'[23]14-Aug-06'!$G30))))</f>
        <v>0.2688888888888889</v>
      </c>
      <c r="Z62" s="7">
        <f>0.01*(('[24]28-Aug-06'!$K30/(0.25*(9-'[24]28-Aug-06'!$F30)))+('[24]28-Aug-06'!$N30/(0.25*(9-'[24]28-Aug-06'!$G30))))</f>
        <v>0.1386666666666667</v>
      </c>
      <c r="AA62" s="7">
        <f>0.01*(('[25]11-Sep-06'!$K30/(0.25*(9-'[25]11-Sep-06'!$F30)))+('[25]11-Sep-06'!$N30/(0.25*(9-'[25]11-Sep-06'!$G30))))</f>
        <v>0.15284000000000003</v>
      </c>
      <c r="AB62" s="7">
        <f>0.01*(('[26]25-Sep-06'!$K30/(0.25*(9-'[26]25-Sep-06'!$F30)))+('[26]25-Sep-06'!$N30/(0.25*(9-'[26]25-Sep-06'!$G30))))</f>
        <v>0.26</v>
      </c>
      <c r="AC62" s="8">
        <f>SUM(C62:AB62)</f>
        <v>6.735415555555555</v>
      </c>
      <c r="AD62" s="8">
        <f>AC62/AC96*365</f>
        <v>6.753919444444445</v>
      </c>
      <c r="AF62" s="5" t="s">
        <v>20</v>
      </c>
      <c r="AG62" s="8">
        <f t="shared" si="17"/>
        <v>6.753919444444445</v>
      </c>
      <c r="AH62" s="5" t="s">
        <v>20</v>
      </c>
      <c r="AI62" s="8">
        <f t="shared" si="20"/>
        <v>3.3769597222222223</v>
      </c>
    </row>
    <row r="63" ht="12">
      <c r="AM63" s="8">
        <f>AVERAGE(AM46,AM52,AM58)</f>
        <v>3.35002800284196</v>
      </c>
    </row>
    <row r="64" spans="2:35" s="2" customFormat="1" ht="12">
      <c r="B64" s="4" t="s">
        <v>2</v>
      </c>
      <c r="C64" s="3">
        <f>C11</f>
        <v>38635</v>
      </c>
      <c r="D64" s="3">
        <f aca="true" t="shared" si="21" ref="D64:AB64">D11</f>
        <v>38649</v>
      </c>
      <c r="E64" s="3">
        <f t="shared" si="21"/>
        <v>38663</v>
      </c>
      <c r="F64" s="3">
        <f t="shared" si="21"/>
        <v>38677</v>
      </c>
      <c r="G64" s="3">
        <f t="shared" si="21"/>
        <v>38691</v>
      </c>
      <c r="H64" s="3">
        <f t="shared" si="21"/>
        <v>38705</v>
      </c>
      <c r="I64" s="3">
        <f t="shared" si="21"/>
        <v>38719</v>
      </c>
      <c r="J64" s="3">
        <f t="shared" si="21"/>
        <v>38734</v>
      </c>
      <c r="K64" s="3">
        <f t="shared" si="21"/>
        <v>38747</v>
      </c>
      <c r="L64" s="3">
        <f t="shared" si="21"/>
        <v>38762</v>
      </c>
      <c r="M64" s="3">
        <f t="shared" si="21"/>
        <v>38775</v>
      </c>
      <c r="N64" s="3">
        <f t="shared" si="21"/>
        <v>38789</v>
      </c>
      <c r="O64" s="3">
        <f t="shared" si="21"/>
        <v>38803</v>
      </c>
      <c r="P64" s="3">
        <f t="shared" si="21"/>
        <v>38817</v>
      </c>
      <c r="Q64" s="3">
        <f t="shared" si="21"/>
        <v>38831</v>
      </c>
      <c r="R64" s="3">
        <f t="shared" si="21"/>
        <v>38845</v>
      </c>
      <c r="S64" s="3">
        <f t="shared" si="21"/>
        <v>38860</v>
      </c>
      <c r="T64" s="3">
        <f t="shared" si="21"/>
        <v>38873</v>
      </c>
      <c r="U64" s="3">
        <f t="shared" si="21"/>
        <v>38887</v>
      </c>
      <c r="V64" s="3">
        <f t="shared" si="21"/>
        <v>38902</v>
      </c>
      <c r="W64" s="3">
        <f t="shared" si="21"/>
        <v>38915</v>
      </c>
      <c r="X64" s="3">
        <f t="shared" si="21"/>
        <v>38930</v>
      </c>
      <c r="Y64" s="3">
        <f t="shared" si="21"/>
        <v>38943</v>
      </c>
      <c r="Z64" s="3">
        <f t="shared" si="21"/>
        <v>38957</v>
      </c>
      <c r="AA64" s="3">
        <f t="shared" si="21"/>
        <v>38971</v>
      </c>
      <c r="AB64" s="3">
        <f t="shared" si="21"/>
        <v>38985</v>
      </c>
      <c r="AC64" s="11"/>
      <c r="AG64" s="11">
        <f>AVERAGE(AG45:AG62)</f>
        <v>6.700056005683921</v>
      </c>
      <c r="AI64" s="11">
        <f>AVERAGE(AI45:AI62)</f>
        <v>3.3500280028419605</v>
      </c>
    </row>
    <row r="65" spans="2:31" ht="12">
      <c r="B65" s="5" t="s">
        <v>33</v>
      </c>
      <c r="C65" s="8">
        <f>AVERAGE(C45:C50)</f>
        <v>0.3002288888888889</v>
      </c>
      <c r="D65" s="8">
        <f aca="true" t="shared" si="22" ref="D65:S65">AVERAGE(D45:D50)</f>
        <v>0.2654474074074074</v>
      </c>
      <c r="E65" s="8">
        <f t="shared" si="22"/>
        <v>0.1917037037037037</v>
      </c>
      <c r="F65" s="8">
        <f t="shared" si="22"/>
        <v>0.2741603703703704</v>
      </c>
      <c r="G65" s="8">
        <f t="shared" si="22"/>
        <v>0.1297637037037037</v>
      </c>
      <c r="H65" s="8">
        <f t="shared" si="22"/>
        <v>0.1794814814814815</v>
      </c>
      <c r="I65" s="8">
        <f t="shared" si="22"/>
        <v>0.15787555555555557</v>
      </c>
      <c r="J65" s="8">
        <f t="shared" si="22"/>
        <v>0.1745662962962963</v>
      </c>
      <c r="K65" s="8">
        <f t="shared" si="22"/>
        <v>0.40556925925925924</v>
      </c>
      <c r="L65" s="8">
        <f t="shared" si="22"/>
        <v>0.18714962962962964</v>
      </c>
      <c r="M65" s="8">
        <f t="shared" si="22"/>
        <v>0.187337037037037</v>
      </c>
      <c r="N65" s="8">
        <f t="shared" si="22"/>
        <v>0.17615037037037037</v>
      </c>
      <c r="O65" s="8">
        <f t="shared" si="22"/>
        <v>0.26109185185185185</v>
      </c>
      <c r="P65" s="8">
        <f t="shared" si="22"/>
        <v>0.42605555555555563</v>
      </c>
      <c r="Q65" s="8">
        <f t="shared" si="22"/>
        <v>0.3265703703703704</v>
      </c>
      <c r="R65" s="8">
        <f t="shared" si="22"/>
        <v>0.36844370370370366</v>
      </c>
      <c r="S65" s="8">
        <f t="shared" si="22"/>
        <v>0.3130059259259259</v>
      </c>
      <c r="T65" s="8">
        <f aca="true" t="shared" si="23" ref="T65:AD65">AVERAGE(T45:T50)</f>
        <v>0.2380925925925926</v>
      </c>
      <c r="U65" s="8">
        <f t="shared" si="23"/>
        <v>0.1857562962962963</v>
      </c>
      <c r="V65" s="8">
        <f t="shared" si="23"/>
        <v>0.18326518518518517</v>
      </c>
      <c r="W65" s="8">
        <f t="shared" si="23"/>
        <v>0.21697703703703708</v>
      </c>
      <c r="X65" s="8">
        <f t="shared" si="23"/>
        <v>0.11289111111111112</v>
      </c>
      <c r="Y65" s="8">
        <f t="shared" si="23"/>
        <v>0.15904037037037036</v>
      </c>
      <c r="Z65" s="8">
        <f t="shared" si="23"/>
        <v>0.18067259259259258</v>
      </c>
      <c r="AA65" s="8">
        <f t="shared" si="23"/>
        <v>0.17650925925925928</v>
      </c>
      <c r="AB65" s="8">
        <f t="shared" si="23"/>
        <v>0.2547325925925927</v>
      </c>
      <c r="AD65" s="8">
        <f t="shared" si="23"/>
        <v>6.035271534391534</v>
      </c>
      <c r="AE65" s="12" t="s">
        <v>33</v>
      </c>
    </row>
    <row r="66" spans="2:31" ht="12">
      <c r="B66" s="5" t="s">
        <v>34</v>
      </c>
      <c r="C66" s="8">
        <f>AVERAGE(C51:C56)</f>
        <v>0.2733044444444444</v>
      </c>
      <c r="D66" s="8">
        <f aca="true" t="shared" si="24" ref="D66:S66">AVERAGE(D51:D56)</f>
        <v>0.31121481481481483</v>
      </c>
      <c r="E66" s="8">
        <f t="shared" si="24"/>
        <v>0.3355740740740741</v>
      </c>
      <c r="F66" s="8">
        <f t="shared" si="24"/>
        <v>0.25982222222222223</v>
      </c>
      <c r="G66" s="8">
        <f t="shared" si="24"/>
        <v>0.16267111111111113</v>
      </c>
      <c r="H66" s="8">
        <f t="shared" si="24"/>
        <v>0.18479407407407408</v>
      </c>
      <c r="I66" s="8">
        <f t="shared" si="24"/>
        <v>0.18303703703703703</v>
      </c>
      <c r="J66" s="8">
        <f t="shared" si="24"/>
        <v>0.2375703703703704</v>
      </c>
      <c r="K66" s="8">
        <f t="shared" si="24"/>
        <v>0.4002466666666667</v>
      </c>
      <c r="L66" s="8">
        <f t="shared" si="24"/>
        <v>0.24046444444444445</v>
      </c>
      <c r="M66" s="8">
        <f t="shared" si="24"/>
        <v>0.2477192592592593</v>
      </c>
      <c r="N66" s="8">
        <f t="shared" si="24"/>
        <v>0.1682</v>
      </c>
      <c r="O66" s="8">
        <f t="shared" si="24"/>
        <v>0.2433759259259259</v>
      </c>
      <c r="P66" s="8">
        <f t="shared" si="24"/>
        <v>0.4197059259259259</v>
      </c>
      <c r="Q66" s="8">
        <f t="shared" si="24"/>
        <v>0.43843407407407403</v>
      </c>
      <c r="R66" s="8">
        <f t="shared" si="24"/>
        <v>0.4139814814814815</v>
      </c>
      <c r="S66" s="8">
        <f t="shared" si="24"/>
        <v>0.4683503703703704</v>
      </c>
      <c r="T66" s="8">
        <f aca="true" t="shared" si="25" ref="T66:AD66">AVERAGE(T51:T56)</f>
        <v>0.2982222222222222</v>
      </c>
      <c r="U66" s="8">
        <f t="shared" si="25"/>
        <v>0.22104888888888888</v>
      </c>
      <c r="V66" s="8">
        <f t="shared" si="25"/>
        <v>0.3765940740740741</v>
      </c>
      <c r="W66" s="8">
        <f t="shared" si="25"/>
        <v>0.20282666666666668</v>
      </c>
      <c r="X66" s="8">
        <f t="shared" si="25"/>
        <v>0.21000296296296295</v>
      </c>
      <c r="Y66" s="8">
        <f t="shared" si="25"/>
        <v>0.22144444444444444</v>
      </c>
      <c r="Z66" s="8">
        <f t="shared" si="25"/>
        <v>0.17453037037037036</v>
      </c>
      <c r="AA66" s="8">
        <f t="shared" si="25"/>
        <v>0.17523111111111112</v>
      </c>
      <c r="AB66" s="8">
        <f t="shared" si="25"/>
        <v>0.2943062962962963</v>
      </c>
      <c r="AD66" s="8">
        <f t="shared" si="25"/>
        <v>7.170601426436345</v>
      </c>
      <c r="AE66" s="12" t="s">
        <v>34</v>
      </c>
    </row>
    <row r="67" spans="2:31" ht="12">
      <c r="B67" s="5" t="s">
        <v>24</v>
      </c>
      <c r="C67" s="8">
        <f aca="true" t="shared" si="26" ref="C67:AB67">AVERAGE(C57:C62)</f>
        <v>0.2530118518518518</v>
      </c>
      <c r="D67" s="8">
        <f t="shared" si="26"/>
        <v>0.2507177777777778</v>
      </c>
      <c r="E67" s="8">
        <f t="shared" si="26"/>
        <v>0.2599074074074074</v>
      </c>
      <c r="F67" s="8">
        <f t="shared" si="26"/>
        <v>0.2695555555555555</v>
      </c>
      <c r="G67" s="8">
        <f t="shared" si="26"/>
        <v>0.14253481481481484</v>
      </c>
      <c r="H67" s="8">
        <f t="shared" si="26"/>
        <v>0.1603240740740741</v>
      </c>
      <c r="I67" s="8">
        <f t="shared" si="26"/>
        <v>0.18086185185185186</v>
      </c>
      <c r="J67" s="8">
        <f t="shared" si="26"/>
        <v>0.18641037037037037</v>
      </c>
      <c r="K67" s="8">
        <f t="shared" si="26"/>
        <v>0.4051259259259259</v>
      </c>
      <c r="L67" s="8">
        <f t="shared" si="26"/>
        <v>0.2271844444444445</v>
      </c>
      <c r="M67" s="8">
        <f t="shared" si="26"/>
        <v>0.15763333333333332</v>
      </c>
      <c r="N67" s="8">
        <f t="shared" si="26"/>
        <v>0.14674074074074075</v>
      </c>
      <c r="O67" s="8">
        <f t="shared" si="26"/>
        <v>0.2723296296296296</v>
      </c>
      <c r="P67" s="8">
        <f t="shared" si="26"/>
        <v>0.6035018518518518</v>
      </c>
      <c r="Q67" s="8">
        <f t="shared" si="26"/>
        <v>0.36476888888888886</v>
      </c>
      <c r="R67" s="8">
        <f t="shared" si="26"/>
        <v>0.4014762962962963</v>
      </c>
      <c r="S67" s="8">
        <f t="shared" si="26"/>
        <v>0.5326666666666667</v>
      </c>
      <c r="T67" s="8">
        <f t="shared" si="26"/>
        <v>0.31851370370370374</v>
      </c>
      <c r="U67" s="8">
        <f t="shared" si="26"/>
        <v>0.19494666666666668</v>
      </c>
      <c r="V67" s="8">
        <f t="shared" si="26"/>
        <v>0.2884040740740741</v>
      </c>
      <c r="W67" s="8">
        <f t="shared" si="26"/>
        <v>0.23666814814814816</v>
      </c>
      <c r="X67" s="8">
        <f t="shared" si="26"/>
        <v>0.2064074074074074</v>
      </c>
      <c r="Y67" s="8">
        <f t="shared" si="26"/>
        <v>0.2124</v>
      </c>
      <c r="Z67" s="8">
        <f t="shared" si="26"/>
        <v>0.14177629629629632</v>
      </c>
      <c r="AA67" s="8">
        <f t="shared" si="26"/>
        <v>0.18992</v>
      </c>
      <c r="AB67" s="8">
        <f t="shared" si="26"/>
        <v>0.2875303703703704</v>
      </c>
      <c r="AC67" s="8" t="s">
        <v>21</v>
      </c>
      <c r="AD67" s="8">
        <f>AVERAGE(AD57:AD62)</f>
        <v>6.894295056223881</v>
      </c>
      <c r="AE67" s="12" t="s">
        <v>35</v>
      </c>
    </row>
    <row r="68" spans="2:31" ht="12">
      <c r="B68" s="5" t="s">
        <v>36</v>
      </c>
      <c r="C68" s="8">
        <f>AVERAGE(C65:C67)</f>
        <v>0.275515061728395</v>
      </c>
      <c r="D68" s="8">
        <f aca="true" t="shared" si="27" ref="D68:S68">AVERAGE(D45:D62)</f>
        <v>0.27579333333333333</v>
      </c>
      <c r="E68" s="8">
        <f t="shared" si="27"/>
        <v>0.26239506172839505</v>
      </c>
      <c r="F68" s="8">
        <f t="shared" si="27"/>
        <v>0.26784604938271606</v>
      </c>
      <c r="G68" s="8">
        <f t="shared" si="27"/>
        <v>0.14498987654320988</v>
      </c>
      <c r="H68" s="8">
        <f t="shared" si="27"/>
        <v>0.17486654320987657</v>
      </c>
      <c r="I68" s="8">
        <f t="shared" si="27"/>
        <v>0.17392481481481484</v>
      </c>
      <c r="J68" s="8">
        <f t="shared" si="27"/>
        <v>0.19951567901234568</v>
      </c>
      <c r="K68" s="8">
        <f t="shared" si="27"/>
        <v>0.4036472839506173</v>
      </c>
      <c r="L68" s="8">
        <f t="shared" si="27"/>
        <v>0.2182661728395062</v>
      </c>
      <c r="M68" s="8">
        <f t="shared" si="27"/>
        <v>0.19756320987654316</v>
      </c>
      <c r="N68" s="8">
        <f t="shared" si="27"/>
        <v>0.16369703703703709</v>
      </c>
      <c r="O68" s="8">
        <f t="shared" si="27"/>
        <v>0.2589324691358024</v>
      </c>
      <c r="P68" s="8">
        <f t="shared" si="27"/>
        <v>0.48308777777777784</v>
      </c>
      <c r="Q68" s="8">
        <f t="shared" si="27"/>
        <v>0.3765911111111112</v>
      </c>
      <c r="R68" s="8">
        <f t="shared" si="27"/>
        <v>0.3946338271604938</v>
      </c>
      <c r="S68" s="8">
        <f t="shared" si="27"/>
        <v>0.4380076543209877</v>
      </c>
      <c r="T68" s="8">
        <f aca="true" t="shared" si="28" ref="T68:AD68">AVERAGE(T45:T62)</f>
        <v>0.28494283950617283</v>
      </c>
      <c r="U68" s="8">
        <f t="shared" si="28"/>
        <v>0.20058395061728396</v>
      </c>
      <c r="V68" s="8">
        <f t="shared" si="28"/>
        <v>0.2827544444444445</v>
      </c>
      <c r="W68" s="8">
        <f t="shared" si="28"/>
        <v>0.218823950617284</v>
      </c>
      <c r="X68" s="8">
        <f>AVERAGE(X65:X67)</f>
        <v>0.17643382716049383</v>
      </c>
      <c r="Y68" s="8">
        <f t="shared" si="28"/>
        <v>0.19762827160493823</v>
      </c>
      <c r="Z68" s="8">
        <f t="shared" si="28"/>
        <v>0.16565975308641973</v>
      </c>
      <c r="AA68" s="8">
        <f t="shared" si="28"/>
        <v>0.18055345679012344</v>
      </c>
      <c r="AB68" s="8">
        <f t="shared" si="28"/>
        <v>0.27885641975308645</v>
      </c>
      <c r="AD68" s="8">
        <f t="shared" si="28"/>
        <v>6.700056005683921</v>
      </c>
      <c r="AE68" s="12" t="s">
        <v>36</v>
      </c>
    </row>
    <row r="69" ht="12">
      <c r="AD69"/>
    </row>
    <row r="70" spans="2:30" ht="12">
      <c r="B70" s="5" t="s">
        <v>26</v>
      </c>
      <c r="C70">
        <f>COUNT(C45:C50)</f>
        <v>6</v>
      </c>
      <c r="D70">
        <f aca="true" t="shared" si="29" ref="D70:S70">COUNT(D45:D50)</f>
        <v>6</v>
      </c>
      <c r="E70">
        <f t="shared" si="29"/>
        <v>6</v>
      </c>
      <c r="F70">
        <f t="shared" si="29"/>
        <v>6</v>
      </c>
      <c r="G70">
        <f t="shared" si="29"/>
        <v>6</v>
      </c>
      <c r="H70">
        <f t="shared" si="29"/>
        <v>6</v>
      </c>
      <c r="I70">
        <f t="shared" si="29"/>
        <v>6</v>
      </c>
      <c r="J70">
        <f t="shared" si="29"/>
        <v>6</v>
      </c>
      <c r="K70">
        <f t="shared" si="29"/>
        <v>6</v>
      </c>
      <c r="L70">
        <f t="shared" si="29"/>
        <v>6</v>
      </c>
      <c r="M70">
        <f t="shared" si="29"/>
        <v>6</v>
      </c>
      <c r="N70">
        <f t="shared" si="29"/>
        <v>6</v>
      </c>
      <c r="O70">
        <f t="shared" si="29"/>
        <v>6</v>
      </c>
      <c r="P70">
        <f t="shared" si="29"/>
        <v>6</v>
      </c>
      <c r="Q70">
        <f t="shared" si="29"/>
        <v>6</v>
      </c>
      <c r="R70">
        <f t="shared" si="29"/>
        <v>6</v>
      </c>
      <c r="S70">
        <f t="shared" si="29"/>
        <v>6</v>
      </c>
      <c r="T70">
        <f aca="true" t="shared" si="30" ref="T70:AD70">COUNT(T45:T50)</f>
        <v>6</v>
      </c>
      <c r="U70">
        <f t="shared" si="30"/>
        <v>6</v>
      </c>
      <c r="V70">
        <f t="shared" si="30"/>
        <v>6</v>
      </c>
      <c r="W70">
        <f t="shared" si="30"/>
        <v>6</v>
      </c>
      <c r="X70">
        <f t="shared" si="30"/>
        <v>6</v>
      </c>
      <c r="Y70">
        <f t="shared" si="30"/>
        <v>6</v>
      </c>
      <c r="Z70">
        <f t="shared" si="30"/>
        <v>6</v>
      </c>
      <c r="AA70">
        <f t="shared" si="30"/>
        <v>6</v>
      </c>
      <c r="AB70">
        <f t="shared" si="30"/>
        <v>6</v>
      </c>
      <c r="AD70">
        <f t="shared" si="30"/>
        <v>6</v>
      </c>
    </row>
    <row r="71" spans="2:30" ht="12">
      <c r="B71" s="5" t="s">
        <v>27</v>
      </c>
      <c r="C71">
        <f>COUNT(C51:C56)</f>
        <v>6</v>
      </c>
      <c r="D71">
        <f aca="true" t="shared" si="31" ref="D71:S71">COUNT(D51:D56)</f>
        <v>6</v>
      </c>
      <c r="E71">
        <f t="shared" si="31"/>
        <v>6</v>
      </c>
      <c r="F71">
        <f t="shared" si="31"/>
        <v>6</v>
      </c>
      <c r="G71">
        <f t="shared" si="31"/>
        <v>6</v>
      </c>
      <c r="H71">
        <f t="shared" si="31"/>
        <v>6</v>
      </c>
      <c r="I71">
        <f t="shared" si="31"/>
        <v>6</v>
      </c>
      <c r="J71">
        <f t="shared" si="31"/>
        <v>6</v>
      </c>
      <c r="K71">
        <f t="shared" si="31"/>
        <v>6</v>
      </c>
      <c r="L71">
        <f t="shared" si="31"/>
        <v>6</v>
      </c>
      <c r="M71">
        <f t="shared" si="31"/>
        <v>6</v>
      </c>
      <c r="N71">
        <f t="shared" si="31"/>
        <v>6</v>
      </c>
      <c r="O71">
        <f t="shared" si="31"/>
        <v>6</v>
      </c>
      <c r="P71">
        <f t="shared" si="31"/>
        <v>6</v>
      </c>
      <c r="Q71">
        <f t="shared" si="31"/>
        <v>6</v>
      </c>
      <c r="R71">
        <f t="shared" si="31"/>
        <v>6</v>
      </c>
      <c r="S71">
        <f t="shared" si="31"/>
        <v>6</v>
      </c>
      <c r="T71">
        <f aca="true" t="shared" si="32" ref="T71:AD71">COUNT(T51:T56)</f>
        <v>6</v>
      </c>
      <c r="U71">
        <f t="shared" si="32"/>
        <v>6</v>
      </c>
      <c r="V71">
        <f t="shared" si="32"/>
        <v>6</v>
      </c>
      <c r="W71">
        <f t="shared" si="32"/>
        <v>6</v>
      </c>
      <c r="X71">
        <f t="shared" si="32"/>
        <v>6</v>
      </c>
      <c r="Y71">
        <f t="shared" si="32"/>
        <v>6</v>
      </c>
      <c r="Z71">
        <f t="shared" si="32"/>
        <v>6</v>
      </c>
      <c r="AA71">
        <f t="shared" si="32"/>
        <v>6</v>
      </c>
      <c r="AB71">
        <f t="shared" si="32"/>
        <v>6</v>
      </c>
      <c r="AD71">
        <f t="shared" si="32"/>
        <v>6</v>
      </c>
    </row>
    <row r="72" spans="2:30" ht="12">
      <c r="B72" s="5" t="s">
        <v>28</v>
      </c>
      <c r="C72">
        <f>COUNT(C57:C62)</f>
        <v>6</v>
      </c>
      <c r="D72">
        <f aca="true" t="shared" si="33" ref="D72:S72">COUNT(D57:D62)</f>
        <v>6</v>
      </c>
      <c r="E72">
        <f t="shared" si="33"/>
        <v>6</v>
      </c>
      <c r="F72">
        <f t="shared" si="33"/>
        <v>6</v>
      </c>
      <c r="G72">
        <f t="shared" si="33"/>
        <v>6</v>
      </c>
      <c r="H72">
        <f t="shared" si="33"/>
        <v>6</v>
      </c>
      <c r="I72">
        <f t="shared" si="33"/>
        <v>6</v>
      </c>
      <c r="J72">
        <f t="shared" si="33"/>
        <v>6</v>
      </c>
      <c r="K72">
        <f t="shared" si="33"/>
        <v>6</v>
      </c>
      <c r="L72">
        <f t="shared" si="33"/>
        <v>6</v>
      </c>
      <c r="M72">
        <f t="shared" si="33"/>
        <v>6</v>
      </c>
      <c r="N72">
        <f t="shared" si="33"/>
        <v>6</v>
      </c>
      <c r="O72">
        <f t="shared" si="33"/>
        <v>6</v>
      </c>
      <c r="P72">
        <f t="shared" si="33"/>
        <v>6</v>
      </c>
      <c r="Q72">
        <f t="shared" si="33"/>
        <v>6</v>
      </c>
      <c r="R72">
        <f t="shared" si="33"/>
        <v>6</v>
      </c>
      <c r="S72">
        <f t="shared" si="33"/>
        <v>6</v>
      </c>
      <c r="T72">
        <f aca="true" t="shared" si="34" ref="T72:AD72">COUNT(T57:T62)</f>
        <v>6</v>
      </c>
      <c r="U72">
        <f t="shared" si="34"/>
        <v>6</v>
      </c>
      <c r="V72">
        <f t="shared" si="34"/>
        <v>6</v>
      </c>
      <c r="W72">
        <f t="shared" si="34"/>
        <v>6</v>
      </c>
      <c r="X72">
        <f t="shared" si="34"/>
        <v>6</v>
      </c>
      <c r="Y72">
        <f t="shared" si="34"/>
        <v>6</v>
      </c>
      <c r="Z72">
        <f t="shared" si="34"/>
        <v>6</v>
      </c>
      <c r="AA72">
        <f t="shared" si="34"/>
        <v>6</v>
      </c>
      <c r="AB72">
        <f t="shared" si="34"/>
        <v>6</v>
      </c>
      <c r="AD72">
        <f t="shared" si="34"/>
        <v>6</v>
      </c>
    </row>
    <row r="73" spans="2:30" ht="12">
      <c r="B73" s="5" t="s">
        <v>29</v>
      </c>
      <c r="C73">
        <f>COUNT(C45:C62)</f>
        <v>18</v>
      </c>
      <c r="D73">
        <f aca="true" t="shared" si="35" ref="D73:S73">COUNT(D45:D62)</f>
        <v>18</v>
      </c>
      <c r="E73">
        <f t="shared" si="35"/>
        <v>18</v>
      </c>
      <c r="F73">
        <f t="shared" si="35"/>
        <v>18</v>
      </c>
      <c r="G73">
        <f t="shared" si="35"/>
        <v>18</v>
      </c>
      <c r="H73">
        <f t="shared" si="35"/>
        <v>18</v>
      </c>
      <c r="I73">
        <f t="shared" si="35"/>
        <v>18</v>
      </c>
      <c r="J73">
        <f t="shared" si="35"/>
        <v>18</v>
      </c>
      <c r="K73">
        <f t="shared" si="35"/>
        <v>18</v>
      </c>
      <c r="L73">
        <f t="shared" si="35"/>
        <v>18</v>
      </c>
      <c r="M73">
        <f t="shared" si="35"/>
        <v>18</v>
      </c>
      <c r="N73">
        <f t="shared" si="35"/>
        <v>18</v>
      </c>
      <c r="O73">
        <f t="shared" si="35"/>
        <v>18</v>
      </c>
      <c r="P73">
        <f t="shared" si="35"/>
        <v>18</v>
      </c>
      <c r="Q73">
        <f t="shared" si="35"/>
        <v>18</v>
      </c>
      <c r="R73">
        <f t="shared" si="35"/>
        <v>18</v>
      </c>
      <c r="S73">
        <f t="shared" si="35"/>
        <v>18</v>
      </c>
      <c r="T73">
        <f aca="true" t="shared" si="36" ref="T73:AD73">COUNT(T45:T62)</f>
        <v>18</v>
      </c>
      <c r="U73">
        <f t="shared" si="36"/>
        <v>18</v>
      </c>
      <c r="V73">
        <f t="shared" si="36"/>
        <v>18</v>
      </c>
      <c r="W73">
        <f t="shared" si="36"/>
        <v>18</v>
      </c>
      <c r="X73">
        <f t="shared" si="36"/>
        <v>18</v>
      </c>
      <c r="Y73">
        <f t="shared" si="36"/>
        <v>18</v>
      </c>
      <c r="Z73">
        <f t="shared" si="36"/>
        <v>18</v>
      </c>
      <c r="AA73">
        <f t="shared" si="36"/>
        <v>18</v>
      </c>
      <c r="AB73">
        <f t="shared" si="36"/>
        <v>18</v>
      </c>
      <c r="AD73">
        <f t="shared" si="36"/>
        <v>18</v>
      </c>
    </row>
    <row r="76" ht="12">
      <c r="C76" s="1" t="s">
        <v>37</v>
      </c>
    </row>
    <row r="77" spans="3:29" ht="12">
      <c r="C77" s="6" t="s">
        <v>38</v>
      </c>
      <c r="D77" s="6" t="s">
        <v>38</v>
      </c>
      <c r="E77" s="6" t="s">
        <v>38</v>
      </c>
      <c r="F77" s="6" t="s">
        <v>38</v>
      </c>
      <c r="G77" s="6" t="s">
        <v>38</v>
      </c>
      <c r="H77" s="6" t="s">
        <v>38</v>
      </c>
      <c r="I77" s="6" t="s">
        <v>38</v>
      </c>
      <c r="J77" s="6" t="s">
        <v>38</v>
      </c>
      <c r="K77" s="6" t="s">
        <v>38</v>
      </c>
      <c r="L77" s="6" t="s">
        <v>38</v>
      </c>
      <c r="M77" s="6" t="s">
        <v>38</v>
      </c>
      <c r="N77" s="6" t="s">
        <v>38</v>
      </c>
      <c r="O77" s="6" t="s">
        <v>38</v>
      </c>
      <c r="P77" s="6" t="s">
        <v>38</v>
      </c>
      <c r="Q77" s="6" t="s">
        <v>38</v>
      </c>
      <c r="R77" s="6" t="s">
        <v>38</v>
      </c>
      <c r="S77" s="6" t="s">
        <v>38</v>
      </c>
      <c r="T77" s="6" t="s">
        <v>38</v>
      </c>
      <c r="U77" s="6" t="s">
        <v>38</v>
      </c>
      <c r="V77" s="6" t="s">
        <v>38</v>
      </c>
      <c r="W77" s="6" t="s">
        <v>38</v>
      </c>
      <c r="X77" s="6" t="s">
        <v>38</v>
      </c>
      <c r="Y77" s="6" t="s">
        <v>38</v>
      </c>
      <c r="Z77" s="6" t="s">
        <v>38</v>
      </c>
      <c r="AA77" s="6" t="s">
        <v>38</v>
      </c>
      <c r="AB77" s="6" t="s">
        <v>38</v>
      </c>
      <c r="AC77" s="6" t="s">
        <v>38</v>
      </c>
    </row>
    <row r="78" spans="2:29" s="2" customFormat="1" ht="12">
      <c r="B78" s="4" t="s">
        <v>2</v>
      </c>
      <c r="C78" s="3">
        <f>C11</f>
        <v>38635</v>
      </c>
      <c r="D78" s="3">
        <f aca="true" t="shared" si="37" ref="D78:AB78">D11</f>
        <v>38649</v>
      </c>
      <c r="E78" s="3">
        <f t="shared" si="37"/>
        <v>38663</v>
      </c>
      <c r="F78" s="3">
        <f t="shared" si="37"/>
        <v>38677</v>
      </c>
      <c r="G78" s="3">
        <f t="shared" si="37"/>
        <v>38691</v>
      </c>
      <c r="H78" s="3">
        <f t="shared" si="37"/>
        <v>38705</v>
      </c>
      <c r="I78" s="3">
        <f t="shared" si="37"/>
        <v>38719</v>
      </c>
      <c r="J78" s="3">
        <f t="shared" si="37"/>
        <v>38734</v>
      </c>
      <c r="K78" s="3">
        <f t="shared" si="37"/>
        <v>38747</v>
      </c>
      <c r="L78" s="3">
        <f t="shared" si="37"/>
        <v>38762</v>
      </c>
      <c r="M78" s="3">
        <f t="shared" si="37"/>
        <v>38775</v>
      </c>
      <c r="N78" s="3">
        <f t="shared" si="37"/>
        <v>38789</v>
      </c>
      <c r="O78" s="3">
        <f t="shared" si="37"/>
        <v>38803</v>
      </c>
      <c r="P78" s="3">
        <f t="shared" si="37"/>
        <v>38817</v>
      </c>
      <c r="Q78" s="3">
        <f t="shared" si="37"/>
        <v>38831</v>
      </c>
      <c r="R78" s="3">
        <f t="shared" si="37"/>
        <v>38845</v>
      </c>
      <c r="S78" s="3">
        <f t="shared" si="37"/>
        <v>38860</v>
      </c>
      <c r="T78" s="3">
        <f t="shared" si="37"/>
        <v>38873</v>
      </c>
      <c r="U78" s="3">
        <f t="shared" si="37"/>
        <v>38887</v>
      </c>
      <c r="V78" s="3">
        <f t="shared" si="37"/>
        <v>38902</v>
      </c>
      <c r="W78" s="3">
        <f t="shared" si="37"/>
        <v>38915</v>
      </c>
      <c r="X78" s="3">
        <f t="shared" si="37"/>
        <v>38930</v>
      </c>
      <c r="Y78" s="3">
        <f t="shared" si="37"/>
        <v>38943</v>
      </c>
      <c r="Z78" s="3">
        <f t="shared" si="37"/>
        <v>38957</v>
      </c>
      <c r="AA78" s="3">
        <f t="shared" si="37"/>
        <v>38971</v>
      </c>
      <c r="AB78" s="3">
        <f t="shared" si="37"/>
        <v>38985</v>
      </c>
      <c r="AC78" s="11"/>
    </row>
    <row r="79" spans="2:29" ht="12">
      <c r="B79" s="5" t="s">
        <v>3</v>
      </c>
      <c r="C79" s="9">
        <f>'[1]10-Oct-05'!$A13</f>
        <v>14</v>
      </c>
      <c r="D79" s="9">
        <f>'[2]24-Oct-05'!$A13</f>
        <v>15</v>
      </c>
      <c r="E79" s="9">
        <f>'[3]7-Nov-05'!$A13</f>
        <v>12</v>
      </c>
      <c r="F79" s="9">
        <f>'[4]21-Nov-05'!$A13</f>
        <v>15</v>
      </c>
      <c r="G79" s="9">
        <f>'[5]5-Dec-05'!$A13</f>
        <v>14</v>
      </c>
      <c r="H79" s="9">
        <f>'[6]19-Dec-05'!$A13</f>
        <v>15</v>
      </c>
      <c r="I79" s="9">
        <f>'[7]2-Jan-06'!$A13</f>
        <v>14</v>
      </c>
      <c r="J79" s="9">
        <f>'[8]17-Jan-06'!$A13</f>
        <v>14</v>
      </c>
      <c r="K79" s="9">
        <f>'[9]30-Jan-06'!$A13</f>
        <v>14</v>
      </c>
      <c r="L79" s="9">
        <f>'[10]14-Feb-06'!$A13</f>
        <v>13</v>
      </c>
      <c r="M79" s="9">
        <f>'[11]27-Feb-06'!$A13</f>
        <v>13</v>
      </c>
      <c r="N79" s="9">
        <f>'[12]13-Mar-06'!$A13</f>
        <v>16</v>
      </c>
      <c r="O79" s="9">
        <f>'[13]27-Mar-06'!$A13</f>
        <v>13</v>
      </c>
      <c r="P79" s="9">
        <f>'[14]10-Apr-06'!$A13</f>
        <v>14</v>
      </c>
      <c r="Q79" s="9">
        <f>'[15]24-Apr-06'!$A13</f>
        <v>13</v>
      </c>
      <c r="R79" s="9">
        <f>'[16]8-May-06'!$A13</f>
        <v>15</v>
      </c>
      <c r="S79" s="9">
        <f>'[17]23-May-06'!$A13</f>
        <v>15</v>
      </c>
      <c r="T79" s="9">
        <f>'[18]5-Jun-06'!$A13</f>
        <v>13</v>
      </c>
      <c r="U79" s="9">
        <f>'[19]19-Jun-06'!$A13</f>
        <v>14</v>
      </c>
      <c r="V79" s="9">
        <f>'[20]4-Jul-06'!$A13</f>
        <v>14</v>
      </c>
      <c r="W79" s="9">
        <f>'[21]17-Jul-06'!$A13</f>
        <v>15</v>
      </c>
      <c r="X79" s="9">
        <f>'[22]1-Aug-06'!$A13</f>
        <v>15</v>
      </c>
      <c r="Y79" s="9">
        <f>'[23]14-Aug-06'!$A13</f>
        <v>11</v>
      </c>
      <c r="Z79" s="9">
        <f>'[24]28-Aug-06'!$A13</f>
        <v>15</v>
      </c>
      <c r="AA79" s="9">
        <f>'[25]11-Sep-06'!$A13</f>
        <v>14</v>
      </c>
      <c r="AB79" s="9">
        <f>'[26]25-Sep-06'!$A13</f>
        <v>15</v>
      </c>
      <c r="AC79" s="9">
        <f aca="true" t="shared" si="38" ref="AC79:AC96">SUM(C79:AB79)</f>
        <v>365</v>
      </c>
    </row>
    <row r="80" spans="2:29" ht="12">
      <c r="B80" s="5" t="s">
        <v>4</v>
      </c>
      <c r="C80" s="9">
        <f>'[1]10-Oct-05'!$A14</f>
        <v>14</v>
      </c>
      <c r="D80" s="9">
        <f>'[2]24-Oct-05'!$A14</f>
        <v>15</v>
      </c>
      <c r="E80" s="9">
        <f>'[3]7-Nov-05'!$A14</f>
        <v>12</v>
      </c>
      <c r="F80" s="9">
        <f>'[4]21-Nov-05'!$A14</f>
        <v>16</v>
      </c>
      <c r="G80" s="9">
        <f>'[5]5-Dec-05'!$A14</f>
        <v>13</v>
      </c>
      <c r="H80" s="9">
        <f>'[6]19-Dec-05'!$A14</f>
        <v>15</v>
      </c>
      <c r="I80" s="9">
        <f>'[7]2-Jan-06'!$A14</f>
        <v>14</v>
      </c>
      <c r="J80" s="9">
        <f>'[8]17-Jan-06'!$A14</f>
        <v>14</v>
      </c>
      <c r="K80" s="9">
        <f>'[9]30-Jan-06'!$A14</f>
        <v>14</v>
      </c>
      <c r="L80" s="9">
        <f>'[10]14-Feb-06'!$A14</f>
        <v>13</v>
      </c>
      <c r="M80" s="9">
        <f>'[11]27-Feb-06'!$A14</f>
        <v>13</v>
      </c>
      <c r="N80" s="9">
        <f>'[12]13-Mar-06'!$A14</f>
        <v>16</v>
      </c>
      <c r="O80" s="9">
        <f>'[13]27-Mar-06'!$A14</f>
        <v>13</v>
      </c>
      <c r="P80" s="9">
        <f>'[14]10-Apr-06'!$A14</f>
        <v>14</v>
      </c>
      <c r="Q80" s="9">
        <f>'[15]24-Apr-06'!$A14</f>
        <v>13</v>
      </c>
      <c r="R80" s="9">
        <f>'[16]8-May-06'!$A14</f>
        <v>15</v>
      </c>
      <c r="S80" s="9">
        <f>'[17]23-May-06'!$A14</f>
        <v>15</v>
      </c>
      <c r="T80" s="9">
        <f>'[18]5-Jun-06'!$A14</f>
        <v>13</v>
      </c>
      <c r="U80" s="9">
        <f>'[19]19-Jun-06'!$A14</f>
        <v>14</v>
      </c>
      <c r="V80" s="9">
        <f>'[20]4-Jul-06'!$A14</f>
        <v>14</v>
      </c>
      <c r="W80" s="9">
        <f>'[21]17-Jul-06'!$A14</f>
        <v>15</v>
      </c>
      <c r="X80" s="9">
        <f>'[22]1-Aug-06'!$A14</f>
        <v>15</v>
      </c>
      <c r="Y80" s="9">
        <f>'[23]14-Aug-06'!$A14</f>
        <v>11</v>
      </c>
      <c r="Z80" s="9">
        <f>'[24]28-Aug-06'!$A14</f>
        <v>15</v>
      </c>
      <c r="AA80" s="9">
        <f>'[25]11-Sep-06'!$A14</f>
        <v>14</v>
      </c>
      <c r="AB80" s="9">
        <f>'[26]25-Sep-06'!$A14</f>
        <v>15</v>
      </c>
      <c r="AC80" s="9">
        <f t="shared" si="38"/>
        <v>365</v>
      </c>
    </row>
    <row r="81" spans="2:29" ht="12">
      <c r="B81" s="5" t="s">
        <v>5</v>
      </c>
      <c r="C81" s="9">
        <f>'[1]10-Oct-05'!$A15</f>
        <v>14</v>
      </c>
      <c r="D81" s="9">
        <f>'[2]24-Oct-05'!$A15</f>
        <v>15</v>
      </c>
      <c r="E81" s="9">
        <f>'[3]7-Nov-05'!$A15</f>
        <v>12</v>
      </c>
      <c r="F81" s="9">
        <f>'[4]21-Nov-05'!$A15</f>
        <v>17</v>
      </c>
      <c r="G81" s="9">
        <f>'[5]5-Dec-05'!$A15</f>
        <v>12</v>
      </c>
      <c r="H81" s="9">
        <f>'[6]19-Dec-05'!$A15</f>
        <v>14</v>
      </c>
      <c r="I81" s="9">
        <f>'[7]2-Jan-06'!$A15</f>
        <v>16</v>
      </c>
      <c r="J81" s="9">
        <f>'[8]17-Jan-06'!$A15</f>
        <v>13</v>
      </c>
      <c r="K81" s="9">
        <f>'[9]30-Jan-06'!$A15</f>
        <v>14</v>
      </c>
      <c r="L81" s="9">
        <f>'[10]14-Feb-06'!$A15</f>
        <v>14</v>
      </c>
      <c r="M81" s="9">
        <f>'[11]27-Feb-06'!$A15</f>
        <v>12</v>
      </c>
      <c r="N81" s="9">
        <f>'[12]13-Mar-06'!$A15</f>
        <v>16</v>
      </c>
      <c r="O81" s="9">
        <f>'[13]27-Mar-06'!$A15</f>
        <v>13</v>
      </c>
      <c r="P81" s="9">
        <f>'[14]10-Apr-06'!$A15</f>
        <v>14</v>
      </c>
      <c r="Q81" s="9">
        <f>'[15]24-Apr-06'!$A15</f>
        <v>14</v>
      </c>
      <c r="R81" s="9">
        <f>'[16]8-May-06'!$A15</f>
        <v>14</v>
      </c>
      <c r="S81" s="9">
        <f>'[17]23-May-06'!$A15</f>
        <v>15</v>
      </c>
      <c r="T81" s="9">
        <f>'[18]5-Jun-06'!$A15</f>
        <v>13</v>
      </c>
      <c r="U81" s="9">
        <f>'[19]19-Jun-06'!$A15</f>
        <v>15</v>
      </c>
      <c r="V81" s="9">
        <f>'[20]4-Jul-06'!$A15</f>
        <v>13</v>
      </c>
      <c r="W81" s="9">
        <f>'[21]17-Jul-06'!$A15</f>
        <v>15</v>
      </c>
      <c r="X81" s="9">
        <f>'[22]1-Aug-06'!$A15</f>
        <v>15</v>
      </c>
      <c r="Y81" s="9">
        <f>'[23]14-Aug-06'!$A15</f>
        <v>11</v>
      </c>
      <c r="Z81" s="9">
        <f>'[24]28-Aug-06'!$A15</f>
        <v>16</v>
      </c>
      <c r="AA81" s="9">
        <f>'[25]11-Sep-06'!$A15</f>
        <v>13</v>
      </c>
      <c r="AB81" s="9">
        <f>'[26]25-Sep-06'!$A15</f>
        <v>15</v>
      </c>
      <c r="AC81" s="9">
        <f t="shared" si="38"/>
        <v>365</v>
      </c>
    </row>
    <row r="82" spans="2:29" ht="12">
      <c r="B82" s="5" t="s">
        <v>6</v>
      </c>
      <c r="C82" s="9">
        <f>'[1]10-Oct-05'!$A16</f>
        <v>14</v>
      </c>
      <c r="D82" s="9">
        <f>'[2]24-Oct-05'!$A16</f>
        <v>14</v>
      </c>
      <c r="E82" s="9">
        <f>'[3]7-Nov-05'!$A16</f>
        <v>13</v>
      </c>
      <c r="F82" s="9">
        <f>'[4]21-Nov-05'!$A16</f>
        <v>15</v>
      </c>
      <c r="G82" s="9">
        <f>'[5]5-Dec-05'!$A16</f>
        <v>14</v>
      </c>
      <c r="H82" s="9">
        <f>'[6]19-Dec-05'!$A16</f>
        <v>15</v>
      </c>
      <c r="I82" s="9">
        <f>'[7]2-Jan-06'!$A16</f>
        <v>14</v>
      </c>
      <c r="J82" s="9">
        <f>'[8]17-Jan-06'!$A16</f>
        <v>14</v>
      </c>
      <c r="K82" s="9">
        <f>'[9]30-Jan-06'!$A16</f>
        <v>14</v>
      </c>
      <c r="L82" s="9">
        <f>'[10]14-Feb-06'!$A16</f>
        <v>13</v>
      </c>
      <c r="M82" s="9">
        <f>'[11]27-Feb-06'!$A16</f>
        <v>13</v>
      </c>
      <c r="N82" s="9">
        <f>'[12]13-Mar-06'!$A16</f>
        <v>16</v>
      </c>
      <c r="O82" s="9">
        <f>'[13]27-Mar-06'!$A16</f>
        <v>13</v>
      </c>
      <c r="P82" s="9">
        <f>'[14]10-Apr-06'!$A16</f>
        <v>14</v>
      </c>
      <c r="Q82" s="9">
        <f>'[15]24-Apr-06'!$A16</f>
        <v>13</v>
      </c>
      <c r="R82" s="9">
        <f>'[16]8-May-06'!$A16</f>
        <v>15</v>
      </c>
      <c r="S82" s="9">
        <f>'[17]23-May-06'!$A16</f>
        <v>15</v>
      </c>
      <c r="T82" s="9">
        <f>'[18]5-Jun-06'!$A16</f>
        <v>13</v>
      </c>
      <c r="U82" s="9">
        <f>'[19]19-Jun-06'!$A16</f>
        <v>15</v>
      </c>
      <c r="V82" s="9">
        <f>'[20]4-Jul-06'!$A16</f>
        <v>13</v>
      </c>
      <c r="W82" s="9">
        <f>'[21]17-Jul-06'!$A16</f>
        <v>15</v>
      </c>
      <c r="X82" s="9">
        <f>'[22]1-Aug-06'!$A16</f>
        <v>15</v>
      </c>
      <c r="Y82" s="9">
        <f>'[23]14-Aug-06'!$A16</f>
        <v>11</v>
      </c>
      <c r="Z82" s="9">
        <f>'[24]28-Aug-06'!$A16</f>
        <v>14</v>
      </c>
      <c r="AA82" s="9">
        <f>'[25]11-Sep-06'!$A16</f>
        <v>15</v>
      </c>
      <c r="AB82" s="9">
        <f>'[26]25-Sep-06'!$A16</f>
        <v>15</v>
      </c>
      <c r="AC82" s="9">
        <f t="shared" si="38"/>
        <v>365</v>
      </c>
    </row>
    <row r="83" spans="2:29" ht="12">
      <c r="B83" s="5" t="s">
        <v>7</v>
      </c>
      <c r="C83" s="9">
        <f>'[1]10-Oct-05'!$A17</f>
        <v>14</v>
      </c>
      <c r="D83" s="9">
        <f>'[2]24-Oct-05'!$A17</f>
        <v>14</v>
      </c>
      <c r="E83" s="9">
        <f>'[3]7-Nov-05'!$A17</f>
        <v>13</v>
      </c>
      <c r="F83" s="9">
        <f>'[4]21-Nov-05'!$A17</f>
        <v>16</v>
      </c>
      <c r="G83" s="9">
        <f>'[5]5-Dec-05'!$A17</f>
        <v>13</v>
      </c>
      <c r="H83" s="9">
        <f>'[6]19-Dec-05'!$A17</f>
        <v>15</v>
      </c>
      <c r="I83" s="9">
        <f>'[7]2-Jan-06'!$A17</f>
        <v>14</v>
      </c>
      <c r="J83" s="9">
        <f>'[8]17-Jan-06'!$A17</f>
        <v>14</v>
      </c>
      <c r="K83" s="9">
        <f>'[9]30-Jan-06'!$A17</f>
        <v>14</v>
      </c>
      <c r="L83" s="9">
        <f>'[10]14-Feb-06'!$A17</f>
        <v>13</v>
      </c>
      <c r="M83" s="9">
        <f>'[11]27-Feb-06'!$A17</f>
        <v>13</v>
      </c>
      <c r="N83" s="9">
        <f>'[12]13-Mar-06'!$A17</f>
        <v>16</v>
      </c>
      <c r="O83" s="9">
        <f>'[13]27-Mar-06'!$A17</f>
        <v>13</v>
      </c>
      <c r="P83" s="9">
        <f>'[14]10-Apr-06'!$A17</f>
        <v>14</v>
      </c>
      <c r="Q83" s="9">
        <f>'[15]24-Apr-06'!$A17</f>
        <v>13</v>
      </c>
      <c r="R83" s="9">
        <f>'[16]8-May-06'!$A17</f>
        <v>15</v>
      </c>
      <c r="S83" s="9">
        <f>'[17]23-May-06'!$A17</f>
        <v>15</v>
      </c>
      <c r="T83" s="9">
        <f>'[18]5-Jun-06'!$A17</f>
        <v>13</v>
      </c>
      <c r="U83" s="9">
        <f>'[19]19-Jun-06'!$A17</f>
        <v>15</v>
      </c>
      <c r="V83" s="9">
        <f>'[20]4-Jul-06'!$A17</f>
        <v>13</v>
      </c>
      <c r="W83" s="9">
        <f>'[21]17-Jul-06'!$A17</f>
        <v>15</v>
      </c>
      <c r="X83" s="9">
        <f>'[22]1-Aug-06'!$A17</f>
        <v>15</v>
      </c>
      <c r="Y83" s="9">
        <f>'[23]14-Aug-06'!$A17</f>
        <v>11</v>
      </c>
      <c r="Z83" s="9">
        <f>'[24]28-Aug-06'!$A17</f>
        <v>14</v>
      </c>
      <c r="AA83" s="9">
        <f>'[25]11-Sep-06'!$A17</f>
        <v>15</v>
      </c>
      <c r="AB83" s="9">
        <f>'[26]25-Sep-06'!$A17</f>
        <v>15</v>
      </c>
      <c r="AC83" s="9">
        <f t="shared" si="38"/>
        <v>365</v>
      </c>
    </row>
    <row r="84" spans="2:29" ht="12">
      <c r="B84" s="5" t="s">
        <v>8</v>
      </c>
      <c r="C84" s="9">
        <f>'[1]10-Oct-05'!$A18</f>
        <v>14</v>
      </c>
      <c r="D84" s="9">
        <f>'[2]24-Oct-05'!$A18</f>
        <v>14</v>
      </c>
      <c r="E84" s="9">
        <f>'[3]7-Nov-05'!$A18</f>
        <v>17</v>
      </c>
      <c r="F84" s="9">
        <f>'[4]21-Nov-05'!$A18</f>
        <v>11</v>
      </c>
      <c r="G84" s="9">
        <f>'[5]5-Dec-05'!$A18</f>
        <v>14</v>
      </c>
      <c r="H84" s="9">
        <f>'[6]19-Dec-05'!$A18</f>
        <v>14</v>
      </c>
      <c r="I84" s="9">
        <f>'[7]2-Jan-06'!$A18</f>
        <v>14</v>
      </c>
      <c r="J84" s="9">
        <f>'[8]17-Jan-06'!$A18</f>
        <v>15</v>
      </c>
      <c r="K84" s="9">
        <f>'[9]30-Jan-06'!$A18</f>
        <v>13</v>
      </c>
      <c r="L84" s="9">
        <f>'[10]14-Feb-06'!$A18</f>
        <v>17</v>
      </c>
      <c r="M84" s="9">
        <f>'[11]27-Feb-06'!$A18</f>
        <v>12</v>
      </c>
      <c r="N84" s="9">
        <f>'[12]13-Mar-06'!$A18</f>
        <v>13</v>
      </c>
      <c r="O84" s="9">
        <f>'[13]27-Mar-06'!$A18</f>
        <v>14</v>
      </c>
      <c r="P84" s="9">
        <f>'[14]10-Apr-06'!$A18</f>
        <v>14</v>
      </c>
      <c r="Q84" s="9">
        <f>'[15]24-Apr-06'!$A18</f>
        <v>16</v>
      </c>
      <c r="R84" s="9">
        <f>'[16]8-May-06'!$A18</f>
        <v>12</v>
      </c>
      <c r="S84" s="9">
        <f>'[17]23-May-06'!$A18</f>
        <v>17</v>
      </c>
      <c r="T84" s="9">
        <f>'[18]5-Jun-06'!$A18</f>
        <v>11</v>
      </c>
      <c r="U84" s="9">
        <f>'[19]19-Jun-06'!$A18</f>
        <v>14</v>
      </c>
      <c r="V84" s="9">
        <f>'[20]4-Jul-06'!$A18</f>
        <v>17</v>
      </c>
      <c r="W84" s="9">
        <f>'[21]17-Jul-06'!$A18</f>
        <v>11</v>
      </c>
      <c r="X84" s="9">
        <f>'[22]1-Aug-06'!$A18</f>
        <v>15</v>
      </c>
      <c r="Y84" s="9">
        <f>'[23]14-Aug-06'!$A18</f>
        <v>14</v>
      </c>
      <c r="Z84" s="9">
        <f>'[24]28-Aug-06'!$A18</f>
        <v>13</v>
      </c>
      <c r="AA84" s="9">
        <f>'[25]11-Sep-06'!$A18</f>
        <v>14</v>
      </c>
      <c r="AB84" s="9">
        <f>'[26]25-Sep-06'!$A18</f>
        <v>14</v>
      </c>
      <c r="AC84" s="9">
        <f t="shared" si="38"/>
        <v>364</v>
      </c>
    </row>
    <row r="85" spans="2:29" ht="12">
      <c r="B85" s="5" t="s">
        <v>9</v>
      </c>
      <c r="C85" s="9">
        <f>'[1]10-Oct-05'!$A19</f>
        <v>14</v>
      </c>
      <c r="D85" s="9">
        <f>'[2]24-Oct-05'!$A19</f>
        <v>15</v>
      </c>
      <c r="E85" s="9">
        <f>'[3]7-Nov-05'!$A19</f>
        <v>12</v>
      </c>
      <c r="F85" s="9">
        <f>'[4]21-Nov-05'!$A19</f>
        <v>17</v>
      </c>
      <c r="G85" s="9">
        <f>'[5]5-Dec-05'!$A19</f>
        <v>12</v>
      </c>
      <c r="H85" s="9">
        <f>'[6]19-Dec-05'!$A19</f>
        <v>14</v>
      </c>
      <c r="I85" s="9">
        <f>'[7]2-Jan-06'!$A19</f>
        <v>16</v>
      </c>
      <c r="J85" s="9">
        <f>'[8]17-Jan-06'!$A19</f>
        <v>13</v>
      </c>
      <c r="K85" s="9">
        <f>'[9]30-Jan-06'!$A19</f>
        <v>14</v>
      </c>
      <c r="L85" s="9">
        <f>'[10]14-Feb-06'!$A19</f>
        <v>14</v>
      </c>
      <c r="M85" s="9">
        <f>'[11]27-Feb-06'!$A19</f>
        <v>12</v>
      </c>
      <c r="N85" s="9">
        <f>'[12]13-Mar-06'!$A19</f>
        <v>16</v>
      </c>
      <c r="O85" s="9">
        <f>'[13]27-Mar-06'!$A19</f>
        <v>13</v>
      </c>
      <c r="P85" s="9">
        <f>'[14]10-Apr-06'!$A19</f>
        <v>14</v>
      </c>
      <c r="Q85" s="9">
        <f>'[15]24-Apr-06'!$A19</f>
        <v>14</v>
      </c>
      <c r="R85" s="9">
        <f>'[16]8-May-06'!$A19</f>
        <v>14</v>
      </c>
      <c r="S85" s="9">
        <f>'[17]23-May-06'!$A19</f>
        <v>15</v>
      </c>
      <c r="T85" s="9">
        <f>'[18]5-Jun-06'!$A19</f>
        <v>13</v>
      </c>
      <c r="U85" s="9">
        <f>'[19]19-Jun-06'!$A19</f>
        <v>15</v>
      </c>
      <c r="V85" s="9">
        <f>'[20]4-Jul-06'!$A19</f>
        <v>13</v>
      </c>
      <c r="W85" s="9">
        <f>'[21]17-Jul-06'!$A19</f>
        <v>15</v>
      </c>
      <c r="X85" s="9">
        <f>'[22]1-Aug-06'!$A19</f>
        <v>15</v>
      </c>
      <c r="Y85" s="9">
        <f>'[23]14-Aug-06'!$A19</f>
        <v>11</v>
      </c>
      <c r="Z85" s="9">
        <f>'[24]28-Aug-06'!$A19</f>
        <v>16</v>
      </c>
      <c r="AA85" s="9">
        <f>'[25]11-Sep-06'!$A19</f>
        <v>13</v>
      </c>
      <c r="AB85" s="9">
        <f>'[26]25-Sep-06'!$A19</f>
        <v>15</v>
      </c>
      <c r="AC85" s="9">
        <f t="shared" si="38"/>
        <v>365</v>
      </c>
    </row>
    <row r="86" spans="2:29" ht="12">
      <c r="B86" s="5" t="s">
        <v>10</v>
      </c>
      <c r="C86" s="9">
        <f>'[1]10-Oct-05'!$A20</f>
        <v>14</v>
      </c>
      <c r="D86" s="9">
        <f>'[2]24-Oct-05'!$A20</f>
        <v>15</v>
      </c>
      <c r="E86" s="9">
        <f>'[3]7-Nov-05'!$A20</f>
        <v>12</v>
      </c>
      <c r="F86" s="9">
        <f>'[4]21-Nov-05'!$A20</f>
        <v>17</v>
      </c>
      <c r="G86" s="9">
        <f>'[5]5-Dec-05'!$A20</f>
        <v>12</v>
      </c>
      <c r="H86" s="9">
        <f>'[6]19-Dec-05'!$A20</f>
        <v>13</v>
      </c>
      <c r="I86" s="9">
        <f>'[7]2-Jan-06'!$A20</f>
        <v>17</v>
      </c>
      <c r="J86" s="9">
        <f>'[8]17-Jan-06'!$A20</f>
        <v>13</v>
      </c>
      <c r="K86" s="9">
        <f>'[9]30-Jan-06'!$A20</f>
        <v>14</v>
      </c>
      <c r="L86" s="9">
        <f>'[10]14-Feb-06'!$A20</f>
        <v>13</v>
      </c>
      <c r="M86" s="9">
        <f>'[11]27-Feb-06'!$A20</f>
        <v>14</v>
      </c>
      <c r="N86" s="9">
        <f>'[12]13-Mar-06'!$A20</f>
        <v>15</v>
      </c>
      <c r="O86" s="9">
        <f>'[13]27-Mar-06'!$A20</f>
        <v>14</v>
      </c>
      <c r="P86" s="9">
        <f>'[14]10-Apr-06'!$A20</f>
        <v>19</v>
      </c>
      <c r="Q86" s="9">
        <f>'[15]24-Apr-06'!$A20</f>
        <v>9</v>
      </c>
      <c r="R86" s="9">
        <f>'[16]8-May-06'!$A20</f>
        <v>13</v>
      </c>
      <c r="S86" s="9">
        <f>'[17]23-May-06'!$A20</f>
        <v>16</v>
      </c>
      <c r="T86" s="9">
        <f>'[18]5-Jun-06'!$A20</f>
        <v>12</v>
      </c>
      <c r="U86" s="9">
        <f>'[19]19-Jun-06'!$A20</f>
        <v>13</v>
      </c>
      <c r="V86" s="9">
        <f>'[20]4-Jul-06'!$A20</f>
        <v>15</v>
      </c>
      <c r="W86" s="9">
        <f>'[21]17-Jul-06'!$A20</f>
        <v>15</v>
      </c>
      <c r="X86" s="9">
        <f>'[22]1-Aug-06'!$A20</f>
        <v>15</v>
      </c>
      <c r="Y86" s="9">
        <f>'[23]14-Aug-06'!$A20</f>
        <v>12</v>
      </c>
      <c r="Z86" s="9">
        <f>'[24]28-Aug-06'!$A20</f>
        <v>14</v>
      </c>
      <c r="AA86" s="9">
        <f>'[25]11-Sep-06'!$A20</f>
        <v>14</v>
      </c>
      <c r="AB86" s="9">
        <f>'[26]25-Sep-06'!$A20</f>
        <v>16</v>
      </c>
      <c r="AC86" s="9">
        <f t="shared" si="38"/>
        <v>366</v>
      </c>
    </row>
    <row r="87" spans="2:29" ht="12">
      <c r="B87" s="5" t="s">
        <v>11</v>
      </c>
      <c r="C87" s="9">
        <f>'[1]10-Oct-05'!$A21</f>
        <v>14</v>
      </c>
      <c r="D87" s="9">
        <f>'[2]24-Oct-05'!$A21</f>
        <v>14</v>
      </c>
      <c r="E87" s="9">
        <f>'[3]7-Nov-05'!$A21</f>
        <v>17</v>
      </c>
      <c r="F87" s="9">
        <f>'[4]21-Nov-05'!$A21</f>
        <v>12</v>
      </c>
      <c r="G87" s="9">
        <f>'[5]5-Dec-05'!$A21</f>
        <v>13</v>
      </c>
      <c r="H87" s="9">
        <f>'[6]19-Dec-05'!$A21</f>
        <v>14</v>
      </c>
      <c r="I87" s="9">
        <f>'[7]2-Jan-06'!$A21</f>
        <v>15</v>
      </c>
      <c r="J87" s="9">
        <f>'[8]17-Jan-06'!$A21</f>
        <v>14</v>
      </c>
      <c r="K87" s="9">
        <f>'[9]30-Jan-06'!$A21</f>
        <v>13</v>
      </c>
      <c r="L87" s="9">
        <f>'[10]14-Feb-06'!$A21</f>
        <v>17</v>
      </c>
      <c r="M87" s="9">
        <f>'[11]27-Feb-06'!$A21</f>
        <v>12</v>
      </c>
      <c r="N87" s="9">
        <f>'[12]13-Mar-06'!$A21</f>
        <v>14</v>
      </c>
      <c r="O87" s="9">
        <f>'[13]27-Mar-06'!$A21</f>
        <v>13</v>
      </c>
      <c r="P87" s="9">
        <f>'[14]10-Apr-06'!$A21</f>
        <v>21</v>
      </c>
      <c r="Q87" s="9">
        <f>'[15]24-Apr-06'!$A21</f>
        <v>9</v>
      </c>
      <c r="R87" s="9">
        <f>'[16]8-May-06'!$A21</f>
        <v>12</v>
      </c>
      <c r="S87" s="9">
        <f>'[17]23-May-06'!$A21</f>
        <v>17</v>
      </c>
      <c r="T87" s="9">
        <f>'[18]5-Jun-06'!$A21</f>
        <v>11</v>
      </c>
      <c r="U87" s="9">
        <f>'[19]19-Jun-06'!$A21</f>
        <v>14</v>
      </c>
      <c r="V87" s="9">
        <f>'[20]4-Jul-06'!$A21</f>
        <v>17</v>
      </c>
      <c r="W87" s="9">
        <f>'[21]17-Jul-06'!$A21</f>
        <v>12</v>
      </c>
      <c r="X87" s="9">
        <f>'[22]1-Aug-06'!$A21</f>
        <v>14</v>
      </c>
      <c r="Y87" s="9">
        <f>'[23]14-Aug-06'!$A21</f>
        <v>14</v>
      </c>
      <c r="Z87" s="9">
        <f>'[24]28-Aug-06'!$A21</f>
        <v>13</v>
      </c>
      <c r="AA87" s="9">
        <f>'[25]11-Sep-06'!$A21</f>
        <v>14</v>
      </c>
      <c r="AB87" s="9">
        <f>'[26]25-Sep-06'!$A21</f>
        <v>15</v>
      </c>
      <c r="AC87" s="9">
        <f t="shared" si="38"/>
        <v>365</v>
      </c>
    </row>
    <row r="88" spans="2:29" ht="12">
      <c r="B88" s="5" t="s">
        <v>12</v>
      </c>
      <c r="C88" s="9">
        <f>'[1]10-Oct-05'!$A22</f>
        <v>14</v>
      </c>
      <c r="D88" s="9">
        <f>'[2]24-Oct-05'!$A22</f>
        <v>14</v>
      </c>
      <c r="E88" s="9">
        <f>'[3]7-Nov-05'!$A22</f>
        <v>17</v>
      </c>
      <c r="F88" s="9">
        <f>'[4]21-Nov-05'!$A22</f>
        <v>11</v>
      </c>
      <c r="G88" s="9">
        <f>'[5]5-Dec-05'!$A22</f>
        <v>14</v>
      </c>
      <c r="H88" s="9">
        <f>'[6]19-Dec-05'!$A22</f>
        <v>14</v>
      </c>
      <c r="I88" s="9">
        <f>'[7]2-Jan-06'!$A22</f>
        <v>15</v>
      </c>
      <c r="J88" s="9">
        <f>'[8]17-Jan-06'!$A22</f>
        <v>14</v>
      </c>
      <c r="K88" s="9">
        <f>'[9]30-Jan-06'!$A22</f>
        <v>13</v>
      </c>
      <c r="L88" s="9">
        <f>'[10]14-Feb-06'!$A22</f>
        <v>17</v>
      </c>
      <c r="M88" s="9">
        <f>'[11]27-Feb-06'!$A22</f>
        <v>12</v>
      </c>
      <c r="N88" s="9">
        <f>'[12]13-Mar-06'!$A22</f>
        <v>13</v>
      </c>
      <c r="O88" s="9">
        <f>'[13]27-Mar-06'!$A22</f>
        <v>14</v>
      </c>
      <c r="P88" s="9">
        <f>'[14]10-Apr-06'!$A22</f>
        <v>21</v>
      </c>
      <c r="Q88" s="9">
        <f>'[15]24-Apr-06'!$A22</f>
        <v>9</v>
      </c>
      <c r="R88" s="9">
        <f>'[16]8-May-06'!$A22</f>
        <v>12</v>
      </c>
      <c r="S88" s="9">
        <f>'[17]23-May-06'!$A22</f>
        <v>17</v>
      </c>
      <c r="T88" s="9">
        <f>'[18]5-Jun-06'!$A22</f>
        <v>11</v>
      </c>
      <c r="U88" s="9">
        <f>'[19]19-Jun-06'!$A22</f>
        <v>14</v>
      </c>
      <c r="V88" s="9">
        <f>'[20]4-Jul-06'!$A22</f>
        <v>17</v>
      </c>
      <c r="W88" s="9">
        <f>'[21]17-Jul-06'!$A22</f>
        <v>11</v>
      </c>
      <c r="X88" s="9">
        <f>'[22]1-Aug-06'!$A22</f>
        <v>15</v>
      </c>
      <c r="Y88" s="9">
        <f>'[23]14-Aug-06'!$A22</f>
        <v>14</v>
      </c>
      <c r="Z88" s="9">
        <f>'[24]28-Aug-06'!$A22</f>
        <v>13</v>
      </c>
      <c r="AA88" s="9">
        <f>'[25]11-Sep-06'!$A22</f>
        <v>14</v>
      </c>
      <c r="AB88" s="9">
        <f>'[26]25-Sep-06'!$A22</f>
        <v>14</v>
      </c>
      <c r="AC88" s="9">
        <f t="shared" si="38"/>
        <v>364</v>
      </c>
    </row>
    <row r="89" spans="2:29" ht="12">
      <c r="B89" s="5" t="s">
        <v>13</v>
      </c>
      <c r="C89" s="9">
        <f>'[1]10-Oct-05'!$A23</f>
        <v>14</v>
      </c>
      <c r="D89" s="9">
        <f>'[2]24-Oct-05'!$A23</f>
        <v>14</v>
      </c>
      <c r="E89" s="9">
        <f>'[3]7-Nov-05'!$A23</f>
        <v>17</v>
      </c>
      <c r="F89" s="9">
        <f>'[4]21-Nov-05'!$A23</f>
        <v>11</v>
      </c>
      <c r="G89" s="9">
        <f>'[5]5-Dec-05'!$A23</f>
        <v>14</v>
      </c>
      <c r="H89" s="9">
        <f>'[6]19-Dec-05'!$A23</f>
        <v>14</v>
      </c>
      <c r="I89" s="9">
        <f>'[7]2-Jan-06'!$A23</f>
        <v>14</v>
      </c>
      <c r="J89" s="9">
        <f>'[8]17-Jan-06'!$A23</f>
        <v>15</v>
      </c>
      <c r="K89" s="9">
        <f>'[9]30-Jan-06'!$A23</f>
        <v>13</v>
      </c>
      <c r="L89" s="9">
        <f>'[10]14-Feb-06'!$A23</f>
        <v>17</v>
      </c>
      <c r="M89" s="9">
        <f>'[11]27-Feb-06'!$A23</f>
        <v>12</v>
      </c>
      <c r="N89" s="9">
        <f>'[12]13-Mar-06'!$A23</f>
        <v>13</v>
      </c>
      <c r="O89" s="9">
        <f>'[13]27-Mar-06'!$A23</f>
        <v>14</v>
      </c>
      <c r="P89" s="9">
        <f>'[14]10-Apr-06'!$A23</f>
        <v>14</v>
      </c>
      <c r="Q89" s="9">
        <f>'[15]24-Apr-06'!$A23</f>
        <v>16</v>
      </c>
      <c r="R89" s="9">
        <f>'[16]8-May-06'!$A23</f>
        <v>12</v>
      </c>
      <c r="S89" s="9">
        <f>'[17]23-May-06'!$A23</f>
        <v>15</v>
      </c>
      <c r="T89" s="9">
        <f>'[18]5-Jun-06'!$A23</f>
        <v>13</v>
      </c>
      <c r="U89" s="9">
        <f>'[19]19-Jun-06'!$A23</f>
        <v>14</v>
      </c>
      <c r="V89" s="9">
        <f>'[20]4-Jul-06'!$A23</f>
        <v>17</v>
      </c>
      <c r="W89" s="9">
        <f>'[21]17-Jul-06'!$A23</f>
        <v>11</v>
      </c>
      <c r="X89" s="9">
        <f>'[22]1-Aug-06'!$A23</f>
        <v>15</v>
      </c>
      <c r="Y89" s="9">
        <f>'[23]14-Aug-06'!$A23</f>
        <v>14</v>
      </c>
      <c r="Z89" s="9">
        <f>'[24]28-Aug-06'!$A23</f>
        <v>13</v>
      </c>
      <c r="AA89" s="9">
        <f>'[25]11-Sep-06'!$A23</f>
        <v>14</v>
      </c>
      <c r="AB89" s="9">
        <f>'[26]25-Sep-06'!$A23</f>
        <v>14</v>
      </c>
      <c r="AC89" s="9">
        <f t="shared" si="38"/>
        <v>364</v>
      </c>
    </row>
    <row r="90" spans="2:29" ht="12">
      <c r="B90" s="5" t="s">
        <v>14</v>
      </c>
      <c r="C90" s="9">
        <f>'[1]10-Oct-05'!$A24</f>
        <v>14</v>
      </c>
      <c r="D90" s="9">
        <f>'[2]24-Oct-05'!$A24</f>
        <v>14</v>
      </c>
      <c r="E90" s="9">
        <f>'[3]7-Nov-05'!$A24</f>
        <v>17</v>
      </c>
      <c r="F90" s="9">
        <f>'[4]21-Nov-05'!$A24</f>
        <v>11</v>
      </c>
      <c r="G90" s="9">
        <f>'[5]5-Dec-05'!$A24</f>
        <v>14</v>
      </c>
      <c r="H90" s="9">
        <f>'[6]19-Dec-05'!$A24</f>
        <v>14</v>
      </c>
      <c r="I90" s="9">
        <f>'[7]2-Jan-06'!$A24</f>
        <v>14</v>
      </c>
      <c r="J90" s="9">
        <f>'[8]17-Jan-06'!$A24</f>
        <v>15</v>
      </c>
      <c r="K90" s="9">
        <f>'[9]30-Jan-06'!$A24</f>
        <v>13</v>
      </c>
      <c r="L90" s="9">
        <f>'[10]14-Feb-06'!$A24</f>
        <v>17</v>
      </c>
      <c r="M90" s="9">
        <f>'[11]27-Feb-06'!$A24</f>
        <v>12</v>
      </c>
      <c r="N90" s="9">
        <f>'[12]13-Mar-06'!$A24</f>
        <v>13</v>
      </c>
      <c r="O90" s="9">
        <f>'[13]27-Mar-06'!$A24</f>
        <v>14</v>
      </c>
      <c r="P90" s="9">
        <f>'[14]10-Apr-06'!$A24</f>
        <v>14</v>
      </c>
      <c r="Q90" s="9">
        <f>'[15]24-Apr-06'!$A24</f>
        <v>16</v>
      </c>
      <c r="R90" s="9">
        <f>'[16]8-May-06'!$A24</f>
        <v>12</v>
      </c>
      <c r="S90" s="9">
        <f>'[17]23-May-06'!$A24</f>
        <v>15</v>
      </c>
      <c r="T90" s="9">
        <f>'[18]5-Jun-06'!$A24</f>
        <v>13</v>
      </c>
      <c r="U90" s="9">
        <f>'[19]19-Jun-06'!$A24</f>
        <v>14</v>
      </c>
      <c r="V90" s="9">
        <f>'[20]4-Jul-06'!$A24</f>
        <v>17</v>
      </c>
      <c r="W90" s="9">
        <f>'[21]17-Jul-06'!$A24</f>
        <v>11</v>
      </c>
      <c r="X90" s="9">
        <f>'[22]1-Aug-06'!$A24</f>
        <v>15</v>
      </c>
      <c r="Y90" s="9">
        <f>'[23]14-Aug-06'!$A24</f>
        <v>14</v>
      </c>
      <c r="Z90" s="9">
        <f>'[24]28-Aug-06'!$A24</f>
        <v>13</v>
      </c>
      <c r="AA90" s="9">
        <f>'[25]11-Sep-06'!$A24</f>
        <v>14</v>
      </c>
      <c r="AB90" s="9">
        <f>'[26]25-Sep-06'!$A24</f>
        <v>14</v>
      </c>
      <c r="AC90" s="9">
        <f t="shared" si="38"/>
        <v>364</v>
      </c>
    </row>
    <row r="91" spans="2:29" ht="12">
      <c r="B91" s="5" t="s">
        <v>15</v>
      </c>
      <c r="C91" s="9">
        <f>'[1]10-Oct-05'!$A25</f>
        <v>14</v>
      </c>
      <c r="D91" s="9">
        <f>'[2]24-Oct-05'!$A25</f>
        <v>17</v>
      </c>
      <c r="E91" s="9">
        <f>'[3]7-Nov-05'!$A25</f>
        <v>10</v>
      </c>
      <c r="F91" s="9">
        <f>'[4]21-Nov-05'!$A25</f>
        <v>15</v>
      </c>
      <c r="G91" s="9">
        <f>'[5]5-Dec-05'!$A25</f>
        <v>14</v>
      </c>
      <c r="H91" s="9">
        <f>'[6]19-Dec-05'!$A25</f>
        <v>14</v>
      </c>
      <c r="I91" s="9">
        <f>'[7]2-Jan-06'!$A25</f>
        <v>16</v>
      </c>
      <c r="J91" s="9">
        <f>'[8]17-Jan-06'!$A25</f>
        <v>13</v>
      </c>
      <c r="K91" s="9">
        <f>'[9]30-Jan-06'!$A25</f>
        <v>14</v>
      </c>
      <c r="L91" s="9">
        <f>'[10]14-Feb-06'!$A25</f>
        <v>16</v>
      </c>
      <c r="M91" s="9">
        <f>'[11]27-Feb-06'!$A25</f>
        <v>10</v>
      </c>
      <c r="N91" s="9">
        <f>'[12]13-Mar-06'!$A25</f>
        <v>16</v>
      </c>
      <c r="O91" s="9">
        <f>'[13]27-Mar-06'!$A25</f>
        <v>13</v>
      </c>
      <c r="P91" s="9">
        <f>'[14]10-Apr-06'!$A25</f>
        <v>21</v>
      </c>
      <c r="Q91" s="9">
        <f>'[15]24-Apr-06'!$A25</f>
        <v>7</v>
      </c>
      <c r="R91" s="9">
        <f>'[16]8-May-06'!$A25</f>
        <v>14</v>
      </c>
      <c r="S91" s="9">
        <f>'[17]23-May-06'!$A25</f>
        <v>20</v>
      </c>
      <c r="T91" s="9">
        <f>'[18]5-Jun-06'!$A25</f>
        <v>8</v>
      </c>
      <c r="U91" s="9">
        <f>'[19]19-Jun-06'!$A25</f>
        <v>15</v>
      </c>
      <c r="V91" s="9">
        <f>'[20]4-Jul-06'!$A25</f>
        <v>13</v>
      </c>
      <c r="W91" s="9">
        <f>'[21]17-Jul-06'!$A25</f>
        <v>17</v>
      </c>
      <c r="X91" s="9">
        <f>'[22]1-Aug-06'!$A25</f>
        <v>13</v>
      </c>
      <c r="Y91" s="9">
        <f>'[23]14-Aug-06'!$A25</f>
        <v>11</v>
      </c>
      <c r="Z91" s="9">
        <f>'[24]28-Aug-06'!$A25</f>
        <v>16</v>
      </c>
      <c r="AA91" s="9">
        <f>'[25]11-Sep-06'!$A25</f>
        <v>13</v>
      </c>
      <c r="AB91" s="9">
        <f>'[26]25-Sep-06'!$A25</f>
        <v>15</v>
      </c>
      <c r="AC91" s="9">
        <f t="shared" si="38"/>
        <v>365</v>
      </c>
    </row>
    <row r="92" spans="2:29" ht="12">
      <c r="B92" s="5" t="s">
        <v>16</v>
      </c>
      <c r="C92" s="9">
        <f>'[1]10-Oct-05'!$A26</f>
        <v>14</v>
      </c>
      <c r="D92" s="9">
        <f>'[2]24-Oct-05'!$A26</f>
        <v>15</v>
      </c>
      <c r="E92" s="9">
        <f>'[3]7-Nov-05'!$A26</f>
        <v>12</v>
      </c>
      <c r="F92" s="9">
        <f>'[4]21-Nov-05'!$A26</f>
        <v>17</v>
      </c>
      <c r="G92" s="9">
        <f>'[5]5-Dec-05'!$A26</f>
        <v>12</v>
      </c>
      <c r="H92" s="9">
        <f>'[6]19-Dec-05'!$A26</f>
        <v>13</v>
      </c>
      <c r="I92" s="9">
        <f>'[7]2-Jan-06'!$A26</f>
        <v>17</v>
      </c>
      <c r="J92" s="9">
        <f>'[8]17-Jan-06'!$A26</f>
        <v>13</v>
      </c>
      <c r="K92" s="9">
        <f>'[9]30-Jan-06'!$A26</f>
        <v>14</v>
      </c>
      <c r="L92" s="9">
        <f>'[10]14-Feb-06'!$A26</f>
        <v>13</v>
      </c>
      <c r="M92" s="9">
        <f>'[11]27-Feb-06'!$A26</f>
        <v>14</v>
      </c>
      <c r="N92" s="9">
        <f>'[12]13-Mar-06'!$A26</f>
        <v>15</v>
      </c>
      <c r="O92" s="9">
        <f>'[13]27-Mar-06'!$A26</f>
        <v>14</v>
      </c>
      <c r="P92" s="9">
        <f>'[14]10-Apr-06'!$A26</f>
        <v>19</v>
      </c>
      <c r="Q92" s="9">
        <f>'[15]24-Apr-06'!$A26</f>
        <v>9</v>
      </c>
      <c r="R92" s="9">
        <f>'[16]8-May-06'!$A26</f>
        <v>13</v>
      </c>
      <c r="S92" s="9">
        <f>'[17]23-May-06'!$A26</f>
        <v>16</v>
      </c>
      <c r="T92" s="9">
        <f>'[18]5-Jun-06'!$A26</f>
        <v>12</v>
      </c>
      <c r="U92" s="9">
        <f>'[19]19-Jun-06'!$A26</f>
        <v>13</v>
      </c>
      <c r="V92" s="9">
        <f>'[20]4-Jul-06'!$A26</f>
        <v>15</v>
      </c>
      <c r="W92" s="9">
        <f>'[21]17-Jul-06'!$A26</f>
        <v>15</v>
      </c>
      <c r="X92" s="9">
        <f>'[22]1-Aug-06'!$A26</f>
        <v>15</v>
      </c>
      <c r="Y92" s="9">
        <f>'[23]14-Aug-06'!$A26</f>
        <v>12</v>
      </c>
      <c r="Z92" s="9">
        <f>'[24]28-Aug-06'!$A26</f>
        <v>14</v>
      </c>
      <c r="AA92" s="9">
        <f>'[25]11-Sep-06'!$A26</f>
        <v>14</v>
      </c>
      <c r="AB92" s="9">
        <f>'[26]25-Sep-06'!$A26</f>
        <v>16</v>
      </c>
      <c r="AC92" s="9">
        <f t="shared" si="38"/>
        <v>366</v>
      </c>
    </row>
    <row r="93" spans="2:29" ht="12">
      <c r="B93" s="5" t="s">
        <v>17</v>
      </c>
      <c r="C93" s="9">
        <f>'[1]10-Oct-05'!$A27</f>
        <v>14</v>
      </c>
      <c r="D93" s="9">
        <f>'[2]24-Oct-05'!$A27</f>
        <v>14</v>
      </c>
      <c r="E93" s="9">
        <f>'[3]7-Nov-05'!$A27</f>
        <v>17</v>
      </c>
      <c r="F93" s="9">
        <f>'[4]21-Nov-05'!$A27</f>
        <v>12</v>
      </c>
      <c r="G93" s="9">
        <f>'[5]5-Dec-05'!$A27</f>
        <v>13</v>
      </c>
      <c r="H93" s="9">
        <f>'[6]19-Dec-05'!$A27</f>
        <v>14</v>
      </c>
      <c r="I93" s="9">
        <f>'[7]2-Jan-06'!$A27</f>
        <v>15</v>
      </c>
      <c r="J93" s="9">
        <f>'[8]17-Jan-06'!$A27</f>
        <v>14</v>
      </c>
      <c r="K93" s="9">
        <f>'[9]30-Jan-06'!$A27</f>
        <v>13</v>
      </c>
      <c r="L93" s="9">
        <f>'[10]14-Feb-06'!$A27</f>
        <v>17</v>
      </c>
      <c r="M93" s="9">
        <f>'[11]27-Feb-06'!$A27</f>
        <v>12</v>
      </c>
      <c r="N93" s="9">
        <f>'[12]13-Mar-06'!$A27</f>
        <v>14</v>
      </c>
      <c r="O93" s="9">
        <f>'[13]27-Mar-06'!$A27</f>
        <v>13</v>
      </c>
      <c r="P93" s="9">
        <f>'[14]10-Apr-06'!$A27</f>
        <v>21</v>
      </c>
      <c r="Q93" s="9">
        <f>'[15]24-Apr-06'!$A27</f>
        <v>9</v>
      </c>
      <c r="R93" s="9">
        <f>'[16]8-May-06'!$A27</f>
        <v>12</v>
      </c>
      <c r="S93" s="9">
        <f>'[17]23-May-06'!$A27</f>
        <v>17</v>
      </c>
      <c r="T93" s="9">
        <f>'[18]5-Jun-06'!$A27</f>
        <v>11</v>
      </c>
      <c r="U93" s="9">
        <f>'[19]19-Jun-06'!$A27</f>
        <v>14</v>
      </c>
      <c r="V93" s="9">
        <f>'[20]4-Jul-06'!$A27</f>
        <v>17</v>
      </c>
      <c r="W93" s="9">
        <f>'[21]17-Jul-06'!$A27</f>
        <v>12</v>
      </c>
      <c r="X93" s="9">
        <f>'[22]1-Aug-06'!$A27</f>
        <v>14</v>
      </c>
      <c r="Y93" s="9">
        <f>'[23]14-Aug-06'!$A27</f>
        <v>14</v>
      </c>
      <c r="Z93" s="9">
        <f>'[24]28-Aug-06'!$A27</f>
        <v>13</v>
      </c>
      <c r="AA93" s="9">
        <f>'[25]11-Sep-06'!$A27</f>
        <v>14</v>
      </c>
      <c r="AB93" s="9">
        <f>'[26]25-Sep-06'!$A27</f>
        <v>15</v>
      </c>
      <c r="AC93" s="9">
        <f t="shared" si="38"/>
        <v>365</v>
      </c>
    </row>
    <row r="94" spans="2:29" ht="12">
      <c r="B94" s="5" t="s">
        <v>18</v>
      </c>
      <c r="C94" s="9">
        <f>'[1]10-Oct-05'!$A28</f>
        <v>14</v>
      </c>
      <c r="D94" s="9">
        <f>'[2]24-Oct-05'!$A28</f>
        <v>14</v>
      </c>
      <c r="E94" s="9">
        <f>'[3]7-Nov-05'!$A28</f>
        <v>17</v>
      </c>
      <c r="F94" s="9">
        <f>'[4]21-Nov-05'!$A28</f>
        <v>12</v>
      </c>
      <c r="G94" s="9">
        <f>'[5]5-Dec-05'!$A28</f>
        <v>13</v>
      </c>
      <c r="H94" s="9">
        <f>'[6]19-Dec-05'!$A28</f>
        <v>14</v>
      </c>
      <c r="I94" s="9">
        <f>'[7]2-Jan-06'!$A28</f>
        <v>15</v>
      </c>
      <c r="J94" s="9">
        <f>'[8]17-Jan-06'!$A28</f>
        <v>14</v>
      </c>
      <c r="K94" s="9">
        <f>'[9]30-Jan-06'!$A28</f>
        <v>13</v>
      </c>
      <c r="L94" s="9">
        <f>'[10]14-Feb-06'!$A28</f>
        <v>17</v>
      </c>
      <c r="M94" s="9">
        <f>'[11]27-Feb-06'!$A28</f>
        <v>12</v>
      </c>
      <c r="N94" s="9">
        <f>'[12]13-Mar-06'!$A28</f>
        <v>14</v>
      </c>
      <c r="O94" s="9">
        <f>'[13]27-Mar-06'!$A28</f>
        <v>13</v>
      </c>
      <c r="P94" s="9">
        <f>'[14]10-Apr-06'!$A28</f>
        <v>21</v>
      </c>
      <c r="Q94" s="9">
        <f>'[15]24-Apr-06'!$A28</f>
        <v>9</v>
      </c>
      <c r="R94" s="9">
        <f>'[16]8-May-06'!$A28</f>
        <v>12</v>
      </c>
      <c r="S94" s="9">
        <f>'[17]23-May-06'!$A28</f>
        <v>17</v>
      </c>
      <c r="T94" s="9">
        <f>'[18]5-Jun-06'!$A28</f>
        <v>11</v>
      </c>
      <c r="U94" s="9">
        <f>'[19]19-Jun-06'!$A28</f>
        <v>14</v>
      </c>
      <c r="V94" s="9">
        <f>'[20]4-Jul-06'!$A28</f>
        <v>17</v>
      </c>
      <c r="W94" s="9">
        <f>'[21]17-Jul-06'!$A28</f>
        <v>12</v>
      </c>
      <c r="X94" s="9">
        <f>'[22]1-Aug-06'!$A28</f>
        <v>14</v>
      </c>
      <c r="Y94" s="9">
        <f>'[23]14-Aug-06'!$A28</f>
        <v>14</v>
      </c>
      <c r="Z94" s="9">
        <f>'[24]28-Aug-06'!$A28</f>
        <v>13</v>
      </c>
      <c r="AA94" s="9">
        <f>'[25]11-Sep-06'!$A28</f>
        <v>14</v>
      </c>
      <c r="AB94" s="9">
        <f>'[26]25-Sep-06'!$A28</f>
        <v>15</v>
      </c>
      <c r="AC94" s="9">
        <f t="shared" si="38"/>
        <v>365</v>
      </c>
    </row>
    <row r="95" spans="2:29" ht="12">
      <c r="B95" s="5" t="s">
        <v>19</v>
      </c>
      <c r="C95" s="9">
        <f>'[1]10-Oct-05'!$A29</f>
        <v>14</v>
      </c>
      <c r="D95" s="9">
        <f>'[2]24-Oct-05'!$A29</f>
        <v>14</v>
      </c>
      <c r="E95" s="9">
        <f>'[3]7-Nov-05'!$A29</f>
        <v>17</v>
      </c>
      <c r="F95" s="9">
        <f>'[4]21-Nov-05'!$A29</f>
        <v>11</v>
      </c>
      <c r="G95" s="9">
        <f>'[5]5-Dec-05'!$A29</f>
        <v>14</v>
      </c>
      <c r="H95" s="9">
        <f>'[6]19-Dec-05'!$A29</f>
        <v>14</v>
      </c>
      <c r="I95" s="9">
        <f>'[7]2-Jan-06'!$A29</f>
        <v>14</v>
      </c>
      <c r="J95" s="9">
        <f>'[8]17-Jan-06'!$A29</f>
        <v>15</v>
      </c>
      <c r="K95" s="9">
        <f>'[9]30-Jan-06'!$A29</f>
        <v>13</v>
      </c>
      <c r="L95" s="9">
        <f>'[10]14-Feb-06'!$A29</f>
        <v>17</v>
      </c>
      <c r="M95" s="9">
        <f>'[11]27-Feb-06'!$A29</f>
        <v>12</v>
      </c>
      <c r="N95" s="9">
        <f>'[12]13-Mar-06'!$A29</f>
        <v>13</v>
      </c>
      <c r="O95" s="9">
        <f>'[13]27-Mar-06'!$A29</f>
        <v>14</v>
      </c>
      <c r="P95" s="9">
        <f>'[14]10-Apr-06'!$A29</f>
        <v>14</v>
      </c>
      <c r="Q95" s="9">
        <f>'[15]24-Apr-06'!$A29</f>
        <v>16</v>
      </c>
      <c r="R95" s="9">
        <f>'[16]8-May-06'!$A29</f>
        <v>12</v>
      </c>
      <c r="S95" s="9">
        <f>'[17]23-May-06'!$A29</f>
        <v>15</v>
      </c>
      <c r="T95" s="9">
        <f>'[18]5-Jun-06'!$A29</f>
        <v>13</v>
      </c>
      <c r="U95" s="9">
        <f>'[19]19-Jun-06'!$A29</f>
        <v>14</v>
      </c>
      <c r="V95" s="9">
        <f>'[20]4-Jul-06'!$A29</f>
        <v>17</v>
      </c>
      <c r="W95" s="9">
        <f>'[21]17-Jul-06'!$A29</f>
        <v>11</v>
      </c>
      <c r="X95" s="9">
        <f>'[22]1-Aug-06'!$A29</f>
        <v>15</v>
      </c>
      <c r="Y95" s="9">
        <f>'[23]14-Aug-06'!$A29</f>
        <v>14</v>
      </c>
      <c r="Z95" s="9">
        <f>'[24]28-Aug-06'!$A29</f>
        <v>13</v>
      </c>
      <c r="AA95" s="9">
        <f>'[25]11-Sep-06'!$A29</f>
        <v>14</v>
      </c>
      <c r="AB95" s="9">
        <f>'[26]25-Sep-06'!$A29</f>
        <v>14</v>
      </c>
      <c r="AC95" s="9">
        <f t="shared" si="38"/>
        <v>364</v>
      </c>
    </row>
    <row r="96" spans="2:29" ht="12">
      <c r="B96" s="5" t="s">
        <v>20</v>
      </c>
      <c r="C96" s="9">
        <f>'[1]10-Oct-05'!$A30</f>
        <v>14</v>
      </c>
      <c r="D96" s="9">
        <f>'[2]24-Oct-05'!$A30</f>
        <v>14</v>
      </c>
      <c r="E96" s="9">
        <f>'[3]7-Nov-05'!$A30</f>
        <v>17</v>
      </c>
      <c r="F96" s="9">
        <f>'[4]21-Nov-05'!$A30</f>
        <v>11</v>
      </c>
      <c r="G96" s="9">
        <f>'[5]5-Dec-05'!$A30</f>
        <v>14</v>
      </c>
      <c r="H96" s="9">
        <f>'[6]19-Dec-05'!$A30</f>
        <v>14</v>
      </c>
      <c r="I96" s="9">
        <f>'[7]2-Jan-06'!$A30</f>
        <v>14</v>
      </c>
      <c r="J96" s="9">
        <f>'[8]17-Jan-06'!$A30</f>
        <v>15</v>
      </c>
      <c r="K96" s="9">
        <f>'[9]30-Jan-06'!$A30</f>
        <v>13</v>
      </c>
      <c r="L96" s="9">
        <f>'[10]14-Feb-06'!$A30</f>
        <v>17</v>
      </c>
      <c r="M96" s="9">
        <f>'[11]27-Feb-06'!$A30</f>
        <v>12</v>
      </c>
      <c r="N96" s="9">
        <f>'[12]13-Mar-06'!$A30</f>
        <v>13</v>
      </c>
      <c r="O96" s="9">
        <f>'[13]27-Mar-06'!$A30</f>
        <v>14</v>
      </c>
      <c r="P96" s="9">
        <f>'[14]10-Apr-06'!$A30</f>
        <v>14</v>
      </c>
      <c r="Q96" s="9">
        <f>'[15]24-Apr-06'!$A30</f>
        <v>16</v>
      </c>
      <c r="R96" s="9">
        <f>'[16]8-May-06'!$A30</f>
        <v>12</v>
      </c>
      <c r="S96" s="9">
        <f>'[17]23-May-06'!$A30</f>
        <v>15</v>
      </c>
      <c r="T96" s="9">
        <f>'[18]5-Jun-06'!$A30</f>
        <v>13</v>
      </c>
      <c r="U96" s="9">
        <f>'[19]19-Jun-06'!$A30</f>
        <v>14</v>
      </c>
      <c r="V96" s="9">
        <f>'[20]4-Jul-06'!$A30</f>
        <v>17</v>
      </c>
      <c r="W96" s="9">
        <f>'[21]17-Jul-06'!$A30</f>
        <v>11</v>
      </c>
      <c r="X96" s="9">
        <f>'[22]1-Aug-06'!$A30</f>
        <v>15</v>
      </c>
      <c r="Y96" s="9">
        <f>'[23]14-Aug-06'!$A30</f>
        <v>14</v>
      </c>
      <c r="Z96" s="9">
        <f>'[24]28-Aug-06'!$A30</f>
        <v>13</v>
      </c>
      <c r="AA96" s="9">
        <f>'[25]11-Sep-06'!$A30</f>
        <v>14</v>
      </c>
      <c r="AB96" s="9">
        <f>'[26]25-Sep-06'!$A30</f>
        <v>14</v>
      </c>
      <c r="AC96" s="9">
        <f t="shared" si="38"/>
        <v>364</v>
      </c>
    </row>
    <row r="98" spans="2:29" s="2" customFormat="1" ht="12">
      <c r="B98" s="4" t="s">
        <v>2</v>
      </c>
      <c r="C98" s="3">
        <f>C11</f>
        <v>38635</v>
      </c>
      <c r="D98" s="3">
        <f aca="true" t="shared" si="39" ref="D98:AB98">D11</f>
        <v>38649</v>
      </c>
      <c r="E98" s="3">
        <f t="shared" si="39"/>
        <v>38663</v>
      </c>
      <c r="F98" s="3">
        <f t="shared" si="39"/>
        <v>38677</v>
      </c>
      <c r="G98" s="3">
        <f t="shared" si="39"/>
        <v>38691</v>
      </c>
      <c r="H98" s="3">
        <f t="shared" si="39"/>
        <v>38705</v>
      </c>
      <c r="I98" s="3">
        <f t="shared" si="39"/>
        <v>38719</v>
      </c>
      <c r="J98" s="3">
        <f t="shared" si="39"/>
        <v>38734</v>
      </c>
      <c r="K98" s="3">
        <f t="shared" si="39"/>
        <v>38747</v>
      </c>
      <c r="L98" s="3">
        <f t="shared" si="39"/>
        <v>38762</v>
      </c>
      <c r="M98" s="3">
        <f t="shared" si="39"/>
        <v>38775</v>
      </c>
      <c r="N98" s="3">
        <f t="shared" si="39"/>
        <v>38789</v>
      </c>
      <c r="O98" s="3">
        <f t="shared" si="39"/>
        <v>38803</v>
      </c>
      <c r="P98" s="3">
        <f t="shared" si="39"/>
        <v>38817</v>
      </c>
      <c r="Q98" s="3">
        <f t="shared" si="39"/>
        <v>38831</v>
      </c>
      <c r="R98" s="3">
        <f t="shared" si="39"/>
        <v>38845</v>
      </c>
      <c r="S98" s="3">
        <f t="shared" si="39"/>
        <v>38860</v>
      </c>
      <c r="T98" s="3">
        <f t="shared" si="39"/>
        <v>38873</v>
      </c>
      <c r="U98" s="3">
        <f t="shared" si="39"/>
        <v>38887</v>
      </c>
      <c r="V98" s="3">
        <f t="shared" si="39"/>
        <v>38902</v>
      </c>
      <c r="W98" s="3">
        <f t="shared" si="39"/>
        <v>38915</v>
      </c>
      <c r="X98" s="3">
        <f t="shared" si="39"/>
        <v>38930</v>
      </c>
      <c r="Y98" s="3">
        <f t="shared" si="39"/>
        <v>38943</v>
      </c>
      <c r="Z98" s="3">
        <f t="shared" si="39"/>
        <v>38957</v>
      </c>
      <c r="AA98" s="3">
        <f t="shared" si="39"/>
        <v>38971</v>
      </c>
      <c r="AB98" s="3">
        <f t="shared" si="39"/>
        <v>38985</v>
      </c>
      <c r="AC98" s="11"/>
    </row>
    <row r="99" spans="2:29" ht="12">
      <c r="B99" s="5" t="s">
        <v>33</v>
      </c>
      <c r="C99" s="9">
        <f aca="true" t="shared" si="40" ref="C99:AC99">AVERAGE(C79:C84)</f>
        <v>14</v>
      </c>
      <c r="D99" s="9">
        <f t="shared" si="40"/>
        <v>14.5</v>
      </c>
      <c r="E99" s="9">
        <f t="shared" si="40"/>
        <v>13.166666666666666</v>
      </c>
      <c r="F99" s="9">
        <f t="shared" si="40"/>
        <v>15</v>
      </c>
      <c r="G99" s="9">
        <f t="shared" si="40"/>
        <v>13.333333333333334</v>
      </c>
      <c r="H99" s="9">
        <f t="shared" si="40"/>
        <v>14.666666666666666</v>
      </c>
      <c r="I99" s="9">
        <f t="shared" si="40"/>
        <v>14.333333333333334</v>
      </c>
      <c r="J99" s="9">
        <f t="shared" si="40"/>
        <v>14</v>
      </c>
      <c r="K99" s="9">
        <f t="shared" si="40"/>
        <v>13.833333333333334</v>
      </c>
      <c r="L99" s="9">
        <f t="shared" si="40"/>
        <v>13.833333333333334</v>
      </c>
      <c r="M99" s="9">
        <f t="shared" si="40"/>
        <v>12.666666666666666</v>
      </c>
      <c r="N99" s="9">
        <f t="shared" si="40"/>
        <v>15.5</v>
      </c>
      <c r="O99" s="9">
        <f t="shared" si="40"/>
        <v>13.166666666666666</v>
      </c>
      <c r="P99" s="9">
        <f t="shared" si="40"/>
        <v>14</v>
      </c>
      <c r="Q99" s="9">
        <f t="shared" si="40"/>
        <v>13.666666666666666</v>
      </c>
      <c r="R99" s="9">
        <f t="shared" si="40"/>
        <v>14.333333333333334</v>
      </c>
      <c r="S99" s="9">
        <f t="shared" si="40"/>
        <v>15.333333333333334</v>
      </c>
      <c r="T99" s="9">
        <f t="shared" si="40"/>
        <v>12.666666666666666</v>
      </c>
      <c r="U99" s="9">
        <f t="shared" si="40"/>
        <v>14.5</v>
      </c>
      <c r="V99" s="9">
        <f t="shared" si="40"/>
        <v>14</v>
      </c>
      <c r="W99" s="9">
        <f t="shared" si="40"/>
        <v>14.333333333333334</v>
      </c>
      <c r="X99" s="9">
        <f t="shared" si="40"/>
        <v>15</v>
      </c>
      <c r="Y99" s="9">
        <f t="shared" si="40"/>
        <v>11.5</v>
      </c>
      <c r="Z99" s="9">
        <f t="shared" si="40"/>
        <v>14.5</v>
      </c>
      <c r="AA99" s="9">
        <f t="shared" si="40"/>
        <v>14.166666666666666</v>
      </c>
      <c r="AB99" s="9">
        <f t="shared" si="40"/>
        <v>14.833333333333334</v>
      </c>
      <c r="AC99" s="9">
        <f t="shared" si="40"/>
        <v>364.8333333333333</v>
      </c>
    </row>
    <row r="100" spans="2:29" ht="12">
      <c r="B100" s="5" t="s">
        <v>34</v>
      </c>
      <c r="C100" s="9">
        <f aca="true" t="shared" si="41" ref="C100:AC100">AVERAGE(C85:C90)</f>
        <v>14</v>
      </c>
      <c r="D100" s="9">
        <f t="shared" si="41"/>
        <v>14.333333333333334</v>
      </c>
      <c r="E100" s="9">
        <f t="shared" si="41"/>
        <v>15.333333333333334</v>
      </c>
      <c r="F100" s="9">
        <f t="shared" si="41"/>
        <v>13.166666666666666</v>
      </c>
      <c r="G100" s="9">
        <f t="shared" si="41"/>
        <v>13.166666666666666</v>
      </c>
      <c r="H100" s="9">
        <f t="shared" si="41"/>
        <v>13.833333333333334</v>
      </c>
      <c r="I100" s="9">
        <f t="shared" si="41"/>
        <v>15.166666666666666</v>
      </c>
      <c r="J100" s="9">
        <f t="shared" si="41"/>
        <v>14</v>
      </c>
      <c r="K100" s="9">
        <f t="shared" si="41"/>
        <v>13.333333333333334</v>
      </c>
      <c r="L100" s="9">
        <f t="shared" si="41"/>
        <v>15.833333333333334</v>
      </c>
      <c r="M100" s="9">
        <f t="shared" si="41"/>
        <v>12.333333333333334</v>
      </c>
      <c r="N100" s="9">
        <f t="shared" si="41"/>
        <v>14</v>
      </c>
      <c r="O100" s="9">
        <f t="shared" si="41"/>
        <v>13.666666666666666</v>
      </c>
      <c r="P100" s="9">
        <f t="shared" si="41"/>
        <v>17.166666666666668</v>
      </c>
      <c r="Q100" s="9">
        <f t="shared" si="41"/>
        <v>12.166666666666666</v>
      </c>
      <c r="R100" s="9">
        <f t="shared" si="41"/>
        <v>12.5</v>
      </c>
      <c r="S100" s="9">
        <f t="shared" si="41"/>
        <v>15.833333333333334</v>
      </c>
      <c r="T100" s="9">
        <f t="shared" si="41"/>
        <v>12.166666666666666</v>
      </c>
      <c r="U100" s="9">
        <f t="shared" si="41"/>
        <v>14</v>
      </c>
      <c r="V100" s="9">
        <f t="shared" si="41"/>
        <v>16</v>
      </c>
      <c r="W100" s="9">
        <f t="shared" si="41"/>
        <v>12.5</v>
      </c>
      <c r="X100" s="9">
        <f t="shared" si="41"/>
        <v>14.833333333333334</v>
      </c>
      <c r="Y100" s="9">
        <f t="shared" si="41"/>
        <v>13.166666666666666</v>
      </c>
      <c r="Z100" s="9">
        <f t="shared" si="41"/>
        <v>13.666666666666666</v>
      </c>
      <c r="AA100" s="9">
        <f t="shared" si="41"/>
        <v>13.833333333333334</v>
      </c>
      <c r="AB100" s="9">
        <f t="shared" si="41"/>
        <v>14.666666666666666</v>
      </c>
      <c r="AC100" s="9">
        <f t="shared" si="41"/>
        <v>364.6666666666667</v>
      </c>
    </row>
    <row r="101" spans="2:29" ht="12">
      <c r="B101" s="5" t="s">
        <v>35</v>
      </c>
      <c r="C101" s="9">
        <f aca="true" t="shared" si="42" ref="C101:W101">AVERAGE(C91:C96)</f>
        <v>14</v>
      </c>
      <c r="D101" s="9">
        <f t="shared" si="42"/>
        <v>14.666666666666666</v>
      </c>
      <c r="E101" s="9">
        <f t="shared" si="42"/>
        <v>15</v>
      </c>
      <c r="F101" s="9">
        <f t="shared" si="42"/>
        <v>13</v>
      </c>
      <c r="G101" s="9">
        <f t="shared" si="42"/>
        <v>13.333333333333334</v>
      </c>
      <c r="H101" s="9">
        <f t="shared" si="42"/>
        <v>13.833333333333334</v>
      </c>
      <c r="I101" s="9">
        <f t="shared" si="42"/>
        <v>15.166666666666666</v>
      </c>
      <c r="J101" s="9">
        <f t="shared" si="42"/>
        <v>14</v>
      </c>
      <c r="K101" s="9">
        <f t="shared" si="42"/>
        <v>13.333333333333334</v>
      </c>
      <c r="L101" s="9">
        <f t="shared" si="42"/>
        <v>16.166666666666668</v>
      </c>
      <c r="M101" s="9">
        <f t="shared" si="42"/>
        <v>12</v>
      </c>
      <c r="N101" s="9">
        <f t="shared" si="42"/>
        <v>14.166666666666666</v>
      </c>
      <c r="O101" s="9">
        <f t="shared" si="42"/>
        <v>13.5</v>
      </c>
      <c r="P101" s="9">
        <f t="shared" si="42"/>
        <v>18.333333333333332</v>
      </c>
      <c r="Q101" s="9">
        <f t="shared" si="42"/>
        <v>11</v>
      </c>
      <c r="R101" s="9">
        <f t="shared" si="42"/>
        <v>12.5</v>
      </c>
      <c r="S101" s="9">
        <f t="shared" si="42"/>
        <v>16.666666666666668</v>
      </c>
      <c r="T101" s="9">
        <f t="shared" si="42"/>
        <v>11.333333333333334</v>
      </c>
      <c r="U101" s="9">
        <f t="shared" si="42"/>
        <v>14</v>
      </c>
      <c r="V101" s="9">
        <f t="shared" si="42"/>
        <v>16</v>
      </c>
      <c r="W101" s="9">
        <f t="shared" si="42"/>
        <v>13</v>
      </c>
      <c r="X101" s="9">
        <f>AVERAGE(X91:X95)</f>
        <v>14.2</v>
      </c>
      <c r="Y101" s="9">
        <f>AVERAGE(Y91:Y96)</f>
        <v>13.166666666666666</v>
      </c>
      <c r="Z101" s="9">
        <f>AVERAGE(Z91:Z96)</f>
        <v>13.666666666666666</v>
      </c>
      <c r="AA101" s="9">
        <f>AVERAGE(AA91:AA96)</f>
        <v>13.833333333333334</v>
      </c>
      <c r="AB101" s="9">
        <f>AVERAGE(AB91:AB96)</f>
        <v>14.833333333333334</v>
      </c>
      <c r="AC101" s="9">
        <f>AVERAGE(AC91:AC96)</f>
        <v>364.8333333333333</v>
      </c>
    </row>
    <row r="102" spans="2:29" ht="12">
      <c r="B102" s="5" t="s">
        <v>36</v>
      </c>
      <c r="C102" s="9">
        <f aca="true" t="shared" si="43" ref="C102:W102">AVERAGE(C79:C96)</f>
        <v>14</v>
      </c>
      <c r="D102" s="9">
        <f t="shared" si="43"/>
        <v>14.5</v>
      </c>
      <c r="E102" s="9">
        <f t="shared" si="43"/>
        <v>14.5</v>
      </c>
      <c r="F102" s="9">
        <f t="shared" si="43"/>
        <v>13.722222222222221</v>
      </c>
      <c r="G102" s="9">
        <f t="shared" si="43"/>
        <v>13.277777777777779</v>
      </c>
      <c r="H102" s="9">
        <f t="shared" si="43"/>
        <v>14.11111111111111</v>
      </c>
      <c r="I102" s="9">
        <f t="shared" si="43"/>
        <v>14.88888888888889</v>
      </c>
      <c r="J102" s="9">
        <f t="shared" si="43"/>
        <v>14</v>
      </c>
      <c r="K102" s="9">
        <f t="shared" si="43"/>
        <v>13.5</v>
      </c>
      <c r="L102" s="9">
        <f t="shared" si="43"/>
        <v>15.277777777777779</v>
      </c>
      <c r="M102" s="9">
        <f t="shared" si="43"/>
        <v>12.333333333333334</v>
      </c>
      <c r="N102" s="9">
        <f t="shared" si="43"/>
        <v>14.555555555555555</v>
      </c>
      <c r="O102" s="9">
        <f t="shared" si="43"/>
        <v>13.444444444444445</v>
      </c>
      <c r="P102" s="9">
        <f t="shared" si="43"/>
        <v>16.5</v>
      </c>
      <c r="Q102" s="9">
        <f t="shared" si="43"/>
        <v>12.277777777777779</v>
      </c>
      <c r="R102" s="9">
        <f t="shared" si="43"/>
        <v>13.11111111111111</v>
      </c>
      <c r="S102" s="9">
        <f t="shared" si="43"/>
        <v>15.944444444444445</v>
      </c>
      <c r="T102" s="9">
        <f t="shared" si="43"/>
        <v>12.055555555555555</v>
      </c>
      <c r="U102" s="9">
        <f t="shared" si="43"/>
        <v>14.166666666666666</v>
      </c>
      <c r="V102" s="9">
        <f t="shared" si="43"/>
        <v>15.333333333333334</v>
      </c>
      <c r="W102" s="9">
        <f t="shared" si="43"/>
        <v>13.277777777777779</v>
      </c>
      <c r="X102" s="9">
        <f>AVERAGE(X99:X101)</f>
        <v>14.677777777777777</v>
      </c>
      <c r="Y102" s="9">
        <f>AVERAGE(Y79:Y96)</f>
        <v>12.61111111111111</v>
      </c>
      <c r="Z102" s="9">
        <f>AVERAGE(Z79:Z96)</f>
        <v>13.944444444444445</v>
      </c>
      <c r="AA102" s="9">
        <f>AVERAGE(AA79:AA96)</f>
        <v>13.944444444444445</v>
      </c>
      <c r="AB102" s="9">
        <f>AVERAGE(AB79:AB96)</f>
        <v>14.777777777777779</v>
      </c>
      <c r="AC102" s="9">
        <f>AVERAGE(AC79:AC96)</f>
        <v>364.77777777777777</v>
      </c>
    </row>
    <row r="104" spans="2:29" ht="12">
      <c r="B104" s="5" t="s">
        <v>26</v>
      </c>
      <c r="C104">
        <f aca="true" t="shared" si="44" ref="C104:AC104">COUNT(C79:C84)</f>
        <v>6</v>
      </c>
      <c r="D104">
        <f t="shared" si="44"/>
        <v>6</v>
      </c>
      <c r="E104">
        <f t="shared" si="44"/>
        <v>6</v>
      </c>
      <c r="F104">
        <f t="shared" si="44"/>
        <v>6</v>
      </c>
      <c r="G104">
        <f t="shared" si="44"/>
        <v>6</v>
      </c>
      <c r="H104">
        <f t="shared" si="44"/>
        <v>6</v>
      </c>
      <c r="I104">
        <f t="shared" si="44"/>
        <v>6</v>
      </c>
      <c r="J104">
        <f t="shared" si="44"/>
        <v>6</v>
      </c>
      <c r="K104">
        <f t="shared" si="44"/>
        <v>6</v>
      </c>
      <c r="L104">
        <f t="shared" si="44"/>
        <v>6</v>
      </c>
      <c r="M104">
        <f t="shared" si="44"/>
        <v>6</v>
      </c>
      <c r="N104">
        <f t="shared" si="44"/>
        <v>6</v>
      </c>
      <c r="O104">
        <f t="shared" si="44"/>
        <v>6</v>
      </c>
      <c r="P104">
        <f t="shared" si="44"/>
        <v>6</v>
      </c>
      <c r="Q104">
        <f t="shared" si="44"/>
        <v>6</v>
      </c>
      <c r="R104">
        <f t="shared" si="44"/>
        <v>6</v>
      </c>
      <c r="S104">
        <f t="shared" si="44"/>
        <v>6</v>
      </c>
      <c r="T104">
        <f t="shared" si="44"/>
        <v>6</v>
      </c>
      <c r="U104">
        <f t="shared" si="44"/>
        <v>6</v>
      </c>
      <c r="V104">
        <f t="shared" si="44"/>
        <v>6</v>
      </c>
      <c r="W104">
        <f t="shared" si="44"/>
        <v>6</v>
      </c>
      <c r="X104">
        <f t="shared" si="44"/>
        <v>6</v>
      </c>
      <c r="Y104">
        <f t="shared" si="44"/>
        <v>6</v>
      </c>
      <c r="Z104">
        <f t="shared" si="44"/>
        <v>6</v>
      </c>
      <c r="AA104">
        <f t="shared" si="44"/>
        <v>6</v>
      </c>
      <c r="AB104">
        <f t="shared" si="44"/>
        <v>6</v>
      </c>
      <c r="AC104">
        <f t="shared" si="44"/>
        <v>6</v>
      </c>
    </row>
    <row r="105" spans="2:29" ht="12">
      <c r="B105" s="5" t="s">
        <v>27</v>
      </c>
      <c r="C105">
        <f aca="true" t="shared" si="45" ref="C105:AC105">COUNT(C85:C90)</f>
        <v>6</v>
      </c>
      <c r="D105">
        <f t="shared" si="45"/>
        <v>6</v>
      </c>
      <c r="E105">
        <f t="shared" si="45"/>
        <v>6</v>
      </c>
      <c r="F105">
        <f t="shared" si="45"/>
        <v>6</v>
      </c>
      <c r="G105">
        <f t="shared" si="45"/>
        <v>6</v>
      </c>
      <c r="H105">
        <f t="shared" si="45"/>
        <v>6</v>
      </c>
      <c r="I105">
        <f t="shared" si="45"/>
        <v>6</v>
      </c>
      <c r="J105">
        <f t="shared" si="45"/>
        <v>6</v>
      </c>
      <c r="K105">
        <f t="shared" si="45"/>
        <v>6</v>
      </c>
      <c r="L105">
        <f t="shared" si="45"/>
        <v>6</v>
      </c>
      <c r="M105">
        <f t="shared" si="45"/>
        <v>6</v>
      </c>
      <c r="N105">
        <f t="shared" si="45"/>
        <v>6</v>
      </c>
      <c r="O105">
        <f t="shared" si="45"/>
        <v>6</v>
      </c>
      <c r="P105">
        <f t="shared" si="45"/>
        <v>6</v>
      </c>
      <c r="Q105">
        <f t="shared" si="45"/>
        <v>6</v>
      </c>
      <c r="R105">
        <f t="shared" si="45"/>
        <v>6</v>
      </c>
      <c r="S105">
        <f t="shared" si="45"/>
        <v>6</v>
      </c>
      <c r="T105">
        <f t="shared" si="45"/>
        <v>6</v>
      </c>
      <c r="U105">
        <f t="shared" si="45"/>
        <v>6</v>
      </c>
      <c r="V105">
        <f t="shared" si="45"/>
        <v>6</v>
      </c>
      <c r="W105">
        <f t="shared" si="45"/>
        <v>6</v>
      </c>
      <c r="X105">
        <f t="shared" si="45"/>
        <v>6</v>
      </c>
      <c r="Y105">
        <f t="shared" si="45"/>
        <v>6</v>
      </c>
      <c r="Z105">
        <f t="shared" si="45"/>
        <v>6</v>
      </c>
      <c r="AA105">
        <f t="shared" si="45"/>
        <v>6</v>
      </c>
      <c r="AB105">
        <f t="shared" si="45"/>
        <v>6</v>
      </c>
      <c r="AC105">
        <f t="shared" si="45"/>
        <v>6</v>
      </c>
    </row>
    <row r="106" spans="2:29" ht="12">
      <c r="B106" s="5" t="s">
        <v>28</v>
      </c>
      <c r="C106">
        <f aca="true" t="shared" si="46" ref="C106:AC106">COUNT(C91:C96)</f>
        <v>6</v>
      </c>
      <c r="D106">
        <f t="shared" si="46"/>
        <v>6</v>
      </c>
      <c r="E106">
        <f t="shared" si="46"/>
        <v>6</v>
      </c>
      <c r="F106">
        <f t="shared" si="46"/>
        <v>6</v>
      </c>
      <c r="G106">
        <f t="shared" si="46"/>
        <v>6</v>
      </c>
      <c r="H106">
        <f t="shared" si="46"/>
        <v>6</v>
      </c>
      <c r="I106">
        <f t="shared" si="46"/>
        <v>6</v>
      </c>
      <c r="J106">
        <f t="shared" si="46"/>
        <v>6</v>
      </c>
      <c r="K106">
        <f t="shared" si="46"/>
        <v>6</v>
      </c>
      <c r="L106">
        <f t="shared" si="46"/>
        <v>6</v>
      </c>
      <c r="M106">
        <f t="shared" si="46"/>
        <v>6</v>
      </c>
      <c r="N106">
        <f t="shared" si="46"/>
        <v>6</v>
      </c>
      <c r="O106">
        <f t="shared" si="46"/>
        <v>6</v>
      </c>
      <c r="P106">
        <f t="shared" si="46"/>
        <v>6</v>
      </c>
      <c r="Q106">
        <f t="shared" si="46"/>
        <v>6</v>
      </c>
      <c r="R106">
        <f t="shared" si="46"/>
        <v>6</v>
      </c>
      <c r="S106">
        <f t="shared" si="46"/>
        <v>6</v>
      </c>
      <c r="T106">
        <f t="shared" si="46"/>
        <v>6</v>
      </c>
      <c r="U106">
        <f t="shared" si="46"/>
        <v>6</v>
      </c>
      <c r="V106">
        <f t="shared" si="46"/>
        <v>6</v>
      </c>
      <c r="W106">
        <f t="shared" si="46"/>
        <v>6</v>
      </c>
      <c r="X106">
        <f t="shared" si="46"/>
        <v>6</v>
      </c>
      <c r="Y106">
        <f t="shared" si="46"/>
        <v>6</v>
      </c>
      <c r="Z106">
        <f t="shared" si="46"/>
        <v>6</v>
      </c>
      <c r="AA106">
        <f t="shared" si="46"/>
        <v>6</v>
      </c>
      <c r="AB106">
        <f t="shared" si="46"/>
        <v>6</v>
      </c>
      <c r="AC106">
        <f t="shared" si="46"/>
        <v>6</v>
      </c>
    </row>
    <row r="107" spans="2:29" ht="12">
      <c r="B107" s="5" t="s">
        <v>29</v>
      </c>
      <c r="C107">
        <f aca="true" t="shared" si="47" ref="C107:AC107">COUNT(C79:C96)</f>
        <v>18</v>
      </c>
      <c r="D107">
        <f t="shared" si="47"/>
        <v>18</v>
      </c>
      <c r="E107">
        <f t="shared" si="47"/>
        <v>18</v>
      </c>
      <c r="F107">
        <f t="shared" si="47"/>
        <v>18</v>
      </c>
      <c r="G107">
        <f t="shared" si="47"/>
        <v>18</v>
      </c>
      <c r="H107">
        <f t="shared" si="47"/>
        <v>18</v>
      </c>
      <c r="I107">
        <f t="shared" si="47"/>
        <v>18</v>
      </c>
      <c r="J107">
        <f t="shared" si="47"/>
        <v>18</v>
      </c>
      <c r="K107">
        <f t="shared" si="47"/>
        <v>18</v>
      </c>
      <c r="L107">
        <f t="shared" si="47"/>
        <v>18</v>
      </c>
      <c r="M107">
        <f t="shared" si="47"/>
        <v>18</v>
      </c>
      <c r="N107">
        <f t="shared" si="47"/>
        <v>18</v>
      </c>
      <c r="O107">
        <f t="shared" si="47"/>
        <v>18</v>
      </c>
      <c r="P107">
        <f t="shared" si="47"/>
        <v>18</v>
      </c>
      <c r="Q107">
        <f t="shared" si="47"/>
        <v>18</v>
      </c>
      <c r="R107">
        <f t="shared" si="47"/>
        <v>18</v>
      </c>
      <c r="S107">
        <f t="shared" si="47"/>
        <v>18</v>
      </c>
      <c r="T107">
        <f t="shared" si="47"/>
        <v>18</v>
      </c>
      <c r="U107">
        <f t="shared" si="47"/>
        <v>18</v>
      </c>
      <c r="V107">
        <f t="shared" si="47"/>
        <v>18</v>
      </c>
      <c r="W107">
        <f t="shared" si="47"/>
        <v>18</v>
      </c>
      <c r="X107">
        <f t="shared" si="47"/>
        <v>18</v>
      </c>
      <c r="Y107">
        <f t="shared" si="47"/>
        <v>18</v>
      </c>
      <c r="Z107">
        <f t="shared" si="47"/>
        <v>18</v>
      </c>
      <c r="AA107">
        <f t="shared" si="47"/>
        <v>18</v>
      </c>
      <c r="AB107">
        <f t="shared" si="47"/>
        <v>18</v>
      </c>
      <c r="AC107">
        <f t="shared" si="47"/>
        <v>18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X24">
      <selection activeCell="AG64" sqref="AG64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13.140625" style="0" bestFit="1" customWidth="1"/>
  </cols>
  <sheetData>
    <row r="1" ht="12">
      <c r="A1" t="s">
        <v>59</v>
      </c>
    </row>
    <row r="3" ht="12">
      <c r="A3" t="s">
        <v>71</v>
      </c>
    </row>
    <row r="4" ht="12">
      <c r="A4" t="s">
        <v>53</v>
      </c>
    </row>
    <row r="6" ht="12">
      <c r="C6" s="1" t="s">
        <v>63</v>
      </c>
    </row>
    <row r="7" spans="1:28" ht="12">
      <c r="A7" s="1"/>
      <c r="B7" s="5" t="s">
        <v>72</v>
      </c>
      <c r="C7" s="17">
        <v>209</v>
      </c>
      <c r="D7" s="17">
        <v>210</v>
      </c>
      <c r="E7" s="17">
        <v>211</v>
      </c>
      <c r="F7" s="17">
        <v>212</v>
      </c>
      <c r="G7" s="17">
        <v>213</v>
      </c>
      <c r="H7" s="17">
        <v>214</v>
      </c>
      <c r="I7" s="17">
        <v>215</v>
      </c>
      <c r="J7" s="17">
        <v>216</v>
      </c>
      <c r="K7" s="17">
        <v>217</v>
      </c>
      <c r="L7" s="17">
        <v>218</v>
      </c>
      <c r="M7" s="17">
        <v>219</v>
      </c>
      <c r="N7" s="17">
        <v>220</v>
      </c>
      <c r="O7" s="17">
        <v>221</v>
      </c>
      <c r="P7" s="17">
        <v>222</v>
      </c>
      <c r="Q7" s="17">
        <v>223</v>
      </c>
      <c r="R7" s="17">
        <v>224</v>
      </c>
      <c r="S7" s="17">
        <v>225</v>
      </c>
      <c r="T7" s="17">
        <v>226</v>
      </c>
      <c r="U7" s="17">
        <v>227</v>
      </c>
      <c r="V7" s="17">
        <v>228</v>
      </c>
      <c r="W7" s="17">
        <v>229</v>
      </c>
      <c r="X7" s="17">
        <v>230</v>
      </c>
      <c r="Y7" s="17">
        <v>231</v>
      </c>
      <c r="Z7" s="17">
        <v>232</v>
      </c>
      <c r="AA7" s="17">
        <v>233</v>
      </c>
      <c r="AB7" s="17">
        <v>234</v>
      </c>
    </row>
    <row r="8" spans="2:30" s="6" customFormat="1" ht="12">
      <c r="B8" s="5" t="s">
        <v>73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39</v>
      </c>
    </row>
    <row r="10" spans="3:28" ht="12">
      <c r="C10" s="6" t="s">
        <v>40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I10" s="6" t="s">
        <v>40</v>
      </c>
      <c r="J10" s="6" t="s">
        <v>40</v>
      </c>
      <c r="K10" s="6" t="s">
        <v>40</v>
      </c>
      <c r="L10" s="6" t="s">
        <v>40</v>
      </c>
      <c r="M10" s="6" t="s">
        <v>40</v>
      </c>
      <c r="N10" s="6" t="s">
        <v>40</v>
      </c>
      <c r="O10" s="6" t="s">
        <v>40</v>
      </c>
      <c r="P10" s="6" t="s">
        <v>40</v>
      </c>
      <c r="Q10" s="6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40</v>
      </c>
      <c r="W10" s="6" t="s">
        <v>40</v>
      </c>
      <c r="X10" s="6" t="s">
        <v>40</v>
      </c>
      <c r="Y10" s="6" t="s">
        <v>40</v>
      </c>
      <c r="Z10" s="6" t="s">
        <v>40</v>
      </c>
      <c r="AA10" s="6" t="s">
        <v>40</v>
      </c>
      <c r="AB10" s="6" t="s">
        <v>40</v>
      </c>
    </row>
    <row r="11" spans="2:29" s="2" customFormat="1" ht="12">
      <c r="B11" s="4" t="s">
        <v>2</v>
      </c>
      <c r="C11" s="3">
        <f>LEAFDATA0506!C11</f>
        <v>38635</v>
      </c>
      <c r="D11" s="3">
        <f>LEAFDATA0506!D11</f>
        <v>38649</v>
      </c>
      <c r="E11" s="3">
        <f>LEAFDATA0506!E11</f>
        <v>38663</v>
      </c>
      <c r="F11" s="3">
        <f>LEAFDATA0506!F11</f>
        <v>38677</v>
      </c>
      <c r="G11" s="3">
        <f>LEAFDATA0506!G11</f>
        <v>38691</v>
      </c>
      <c r="H11" s="3">
        <f>LEAFDATA0506!H11</f>
        <v>38705</v>
      </c>
      <c r="I11" s="3">
        <f>LEAFDATA0506!I11</f>
        <v>38719</v>
      </c>
      <c r="J11" s="3">
        <f>LEAFDATA0506!J11</f>
        <v>38734</v>
      </c>
      <c r="K11" s="3">
        <f>LEAFDATA0506!K11</f>
        <v>38747</v>
      </c>
      <c r="L11" s="3">
        <f>LEAFDATA0506!L11</f>
        <v>38762</v>
      </c>
      <c r="M11" s="3">
        <f>LEAFDATA0506!M11</f>
        <v>38775</v>
      </c>
      <c r="N11" s="3">
        <f>LEAFDATA0506!N11</f>
        <v>38789</v>
      </c>
      <c r="O11" s="3">
        <f>LEAFDATA0506!O11</f>
        <v>38803</v>
      </c>
      <c r="P11" s="3">
        <f>LEAFDATA0506!P11</f>
        <v>38817</v>
      </c>
      <c r="Q11" s="3">
        <f>LEAFDATA0506!Q11</f>
        <v>38831</v>
      </c>
      <c r="R11" s="3">
        <f>LEAFDATA0506!R11</f>
        <v>38845</v>
      </c>
      <c r="S11" s="3">
        <f>LEAFDATA0506!S11</f>
        <v>38860</v>
      </c>
      <c r="T11" s="3">
        <f>LEAFDATA0506!T11</f>
        <v>38873</v>
      </c>
      <c r="U11" s="3">
        <f>LEAFDATA0506!U11</f>
        <v>38887</v>
      </c>
      <c r="V11" s="3">
        <f>LEAFDATA0506!V11</f>
        <v>38902</v>
      </c>
      <c r="W11" s="3">
        <f>LEAFDATA0506!W11</f>
        <v>38915</v>
      </c>
      <c r="X11" s="3">
        <f>LEAFDATA0506!X11</f>
        <v>38930</v>
      </c>
      <c r="Y11" s="3">
        <f>LEAFDATA0506!Y11</f>
        <v>38943</v>
      </c>
      <c r="Z11" s="3">
        <f>LEAFDATA0506!Z11</f>
        <v>38957</v>
      </c>
      <c r="AA11" s="3">
        <f>LEAFDATA0506!AA11</f>
        <v>38971</v>
      </c>
      <c r="AB11" s="3">
        <f>LEAFDATA0506!AB11</f>
        <v>38985</v>
      </c>
      <c r="AC11" s="11"/>
    </row>
    <row r="12" spans="2:28" ht="12">
      <c r="B12" s="5" t="s">
        <v>3</v>
      </c>
      <c r="C12" s="7">
        <f>0.01*('[1]10-Oct-05'!$M13/(0.25*(9-'[1]10-Oct-05'!$F13)))/'[1]10-Oct-05'!$A13</f>
        <v>0.0019946031746031745</v>
      </c>
      <c r="D12" s="7">
        <f>0.01*('[2]24-Oct-05'!$M13/(0.25*(9-'[2]24-Oct-05'!$F13)))/'[2]24-Oct-05'!$A13</f>
        <v>0.0015155555555555554</v>
      </c>
      <c r="E12" s="7">
        <f>0.01*('[3]7-Nov-05'!$M13/(0.25*(9-'[3]7-Nov-05'!$F13)))/'[3]7-Nov-05'!$A13</f>
        <v>0.00137</v>
      </c>
      <c r="F12" s="7">
        <f>0.01*('[4]21-Nov-05'!$M13/(0.25*(9-'[4]21-Nov-05'!$F13)))/'[4]21-Nov-05'!$A13</f>
        <v>0.003012</v>
      </c>
      <c r="G12" s="7">
        <f>0.01*('[5]5-Dec-05'!$M13/(0.25*(9-'[5]5-Dec-05'!$F13)))/'[5]5-Dec-05'!$A13</f>
        <v>0.011923492063492065</v>
      </c>
      <c r="H12" s="7">
        <f>0.01*('[6]19-Dec-05'!$M13/(0.25*(9-'[6]19-Dec-05'!$F13)))/'[6]19-Dec-05'!$A13</f>
        <v>0.02006014814814815</v>
      </c>
      <c r="I12" s="7">
        <f>0.01*('[7]2-Jan-06'!$M13/(0.25*(9-'[7]2-Jan-06'!$F13)))/'[7]2-Jan-06'!$A13</f>
        <v>0.011823809523809523</v>
      </c>
      <c r="J12" s="7">
        <f>0.01*('[8]17-Jan-06'!$M13/(0.25*(9-'[8]17-Jan-06'!$F13)))/'[8]17-Jan-06'!$A13</f>
        <v>0.008783174603174602</v>
      </c>
      <c r="K12" s="7">
        <f>0.01*('[9]30-Jan-06'!$M13/(0.25*(9-'[9]30-Jan-06'!$F13)))/'[9]30-Jan-06'!$A13</f>
        <v>0.005771746031746032</v>
      </c>
      <c r="L12" s="7">
        <f>0.01*('[10]14-Feb-06'!$M13/(0.25*(9-'[10]14-Feb-06'!$F13)))/'[10]14-Feb-06'!$A13</f>
        <v>0.009066666666666667</v>
      </c>
      <c r="M12" s="7">
        <f>0.01*('[11]27-Feb-06'!$M13/(0.25*(9-'[11]27-Feb-06'!$F13)))/'[11]27-Feb-06'!$A13</f>
        <v>0.004264615384615385</v>
      </c>
      <c r="N12" s="7">
        <f>0.01*('[12]13-Mar-06'!$M13/(0.25*(9-'[12]13-Mar-06'!$F13)))/'[12]13-Mar-06'!$A13</f>
        <v>0.017119722222222224</v>
      </c>
      <c r="O12" s="7">
        <f>0.01*('[13]27-Mar-06'!$M13/(0.25*(9-'[13]27-Mar-06'!$F13)))/'[13]27-Mar-06'!$A13</f>
        <v>0.003099487179487179</v>
      </c>
      <c r="P12" s="7">
        <f>0.01*('[14]10-Apr-06'!$M13/(0.25*(9-'[14]10-Apr-06'!$F13)))/'[14]10-Apr-06'!$A13</f>
        <v>0.021030158730158732</v>
      </c>
      <c r="Q12" s="7">
        <f>0.01*('[15]24-Apr-06'!$M13/(0.25*(9-'[15]24-Apr-06'!$F13)))/'[15]24-Apr-06'!$A13</f>
        <v>0.001252991452991453</v>
      </c>
      <c r="R12" s="7">
        <f>0.01*('[16]8-May-06'!$M13/(0.25*(9-'[16]8-May-06'!$F13)))/'[16]8-May-06'!$A13</f>
        <v>0.0022995555555555556</v>
      </c>
      <c r="S12" s="7">
        <f>0.01*('[17]23-May-06'!$M13/(0.25*(9-'[17]23-May-06'!$F13)))/'[17]23-May-06'!$A13</f>
        <v>0.004012444444444444</v>
      </c>
      <c r="T12" s="7">
        <f>0.01*('[18]5-Jun-06'!$M13/(0.25*(9-'[18]5-Jun-06'!$F13)))/'[18]5-Jun-06'!$A13</f>
        <v>0.007293333333333332</v>
      </c>
      <c r="U12" s="7">
        <f>0.01*('[19]19-Jun-06'!$M13/(0.25*(9-'[19]19-Jun-06'!$F13)))/'[19]19-Jun-06'!$A13</f>
        <v>0.005192063492063493</v>
      </c>
      <c r="V12" s="7">
        <f>0.01*('[20]4-Jul-06'!$M13/(0.25*(9-'[20]4-Jul-06'!$F13)))/'[20]4-Jul-06'!$A13</f>
        <v>0.01599142857142857</v>
      </c>
      <c r="W12" s="7">
        <f>0.01*('[21]17-Jul-06'!$M13/(0.25*(9-'[21]17-Jul-06'!$F13)))/'[21]17-Jul-06'!$A13</f>
        <v>0.005660444444444444</v>
      </c>
      <c r="X12" s="7">
        <f>0.01*('[22]1-Aug-06'!$M13/(0.25*(9-'[22]1-Aug-06'!$F13)))/'[22]1-Aug-06'!$A13</f>
        <v>0.005344888888888889</v>
      </c>
      <c r="Y12" s="7">
        <f>0.01*('[23]14-Aug-06'!$M13/(0.25*(9-'[23]14-Aug-06'!$F13)))/'[23]14-Aug-06'!$A13</f>
        <v>0.005022626262626262</v>
      </c>
      <c r="Z12" s="7">
        <f>0.01*('[24]28-Aug-06'!$M13/(0.25*(9-'[24]28-Aug-06'!$F13)))/'[24]28-Aug-06'!$A13</f>
        <v>0.00467288888888889</v>
      </c>
      <c r="AA12" s="7">
        <f>0.01*('[25]11-Sep-06'!$M13/(0.25*(9-'[25]11-Sep-06'!$F13)))/'[25]11-Sep-06'!$A13</f>
        <v>0.004176825396825397</v>
      </c>
      <c r="AB12" s="7">
        <f>0.01*('[26]25-Sep-06'!$M13/(0.25*(9-'[26]25-Sep-06'!$F13)))/'[26]25-Sep-06'!$A13</f>
        <v>0.003615703703703704</v>
      </c>
    </row>
    <row r="13" spans="2:28" ht="12">
      <c r="B13" s="5" t="s">
        <v>4</v>
      </c>
      <c r="C13" s="7">
        <f>0.01*('[1]10-Oct-05'!$M14/(0.25*(9-'[1]10-Oct-05'!$F14)))/'[1]10-Oct-05'!$A14</f>
        <v>0.001237142857142857</v>
      </c>
      <c r="D13" s="7">
        <f>0.01*('[2]24-Oct-05'!$M14/(0.25*(9-'[2]24-Oct-05'!$F14)))/'[2]24-Oct-05'!$A14</f>
        <v>0.0016340740740740745</v>
      </c>
      <c r="E13" s="7">
        <f>0.01*('[3]7-Nov-05'!$M14/(0.25*(9-'[3]7-Nov-05'!$F14)))/'[3]7-Nov-05'!$A14</f>
        <v>0.04837925925925926</v>
      </c>
      <c r="F13" s="7">
        <f>0.01*('[4]21-Nov-05'!$M14/(0.25*(9-'[4]21-Nov-05'!$F14)))/'[4]21-Nov-05'!$A14</f>
        <v>0.017174166666666667</v>
      </c>
      <c r="G13" s="7">
        <f>0.01*('[5]5-Dec-05'!$M14/(0.25*(9-'[5]5-Dec-05'!$F14)))/'[5]5-Dec-05'!$A14</f>
        <v>0.0005682051282051282</v>
      </c>
      <c r="H13" s="7">
        <f>0.01*('[6]19-Dec-05'!$M14/(0.25*(9-'[6]19-Dec-05'!$F14)))/'[6]19-Dec-05'!$A14</f>
        <v>0.0009561481481481481</v>
      </c>
      <c r="I13" s="7">
        <f>0.01*('[7]2-Jan-06'!$M14/(0.25*(9-'[7]2-Jan-06'!$F14)))/'[7]2-Jan-06'!$A14</f>
        <v>0.0031</v>
      </c>
      <c r="J13" s="7">
        <f>0.01*('[8]17-Jan-06'!$M14/(0.25*(9-'[8]17-Jan-06'!$F14)))/'[8]17-Jan-06'!$A14</f>
        <v>0.0008920634920634921</v>
      </c>
      <c r="K13" s="7">
        <f>0.01*('[9]30-Jan-06'!$M14/(0.25*(9-'[9]30-Jan-06'!$F14)))/'[9]30-Jan-06'!$A14</f>
        <v>0.0030161904761904766</v>
      </c>
      <c r="L13" s="7">
        <f>0.01*('[10]14-Feb-06'!$M14/(0.25*(9-'[10]14-Feb-06'!$F14)))/'[10]14-Feb-06'!$A14</f>
        <v>0.01171076923076923</v>
      </c>
      <c r="M13" s="7">
        <f>0.01*('[11]27-Feb-06'!$M14/(0.25*(9-'[11]27-Feb-06'!$F14)))/'[11]27-Feb-06'!$A14</f>
        <v>0.0006307692307692306</v>
      </c>
      <c r="N13" s="7">
        <f>0.01*('[12]13-Mar-06'!$M14/(0.25*(9-'[12]13-Mar-06'!$F14)))/'[12]13-Mar-06'!$A14</f>
        <v>0.001208888888888889</v>
      </c>
      <c r="O13" s="7">
        <f>0.01*('[13]27-Mar-06'!$M14/(0.25*(9-'[13]27-Mar-06'!$F14)))/'[13]27-Mar-06'!$A14</f>
        <v>0.004235897435897436</v>
      </c>
      <c r="P13" s="7">
        <f>0.01*('[14]10-Apr-06'!$M14/(0.25*(9-'[14]10-Apr-06'!$F14)))/'[14]10-Apr-06'!$A14</f>
        <v>0.011302857142857146</v>
      </c>
      <c r="Q13" s="7">
        <f>0.01*('[15]24-Apr-06'!$M14/(0.25*(9-'[15]24-Apr-06'!$F14)))/'[15]24-Apr-06'!$A14</f>
        <v>0.0007935042735042735</v>
      </c>
      <c r="R13" s="7">
        <f>0.01*('[16]8-May-06'!$M14/(0.25*(9-'[16]8-May-06'!$F14)))/'[16]8-May-06'!$A14</f>
        <v>0.0014423703703703708</v>
      </c>
      <c r="S13" s="7">
        <f>0.01*('[17]23-May-06'!$M14/(0.25*(9-'[17]23-May-06'!$F14)))/'[17]23-May-06'!$A14</f>
        <v>0.0011906666666666667</v>
      </c>
      <c r="T13" s="7">
        <f>0.01*('[18]5-Jun-06'!$M14/(0.25*(9-'[18]5-Jun-06'!$F14)))/'[18]5-Jun-06'!$A14</f>
        <v>0.007363076923076923</v>
      </c>
      <c r="U13" s="7">
        <f>0.01*('[19]19-Jun-06'!$M14/(0.25*(9-'[19]19-Jun-06'!$F14)))/'[19]19-Jun-06'!$A14</f>
        <v>0.00782190476190476</v>
      </c>
      <c r="V13" s="7">
        <f>0.01*('[20]4-Jul-06'!$M14/(0.25*(9-'[20]4-Jul-06'!$F14)))/'[20]4-Jul-06'!$A14</f>
        <v>0.0035492063492063492</v>
      </c>
      <c r="W13" s="7">
        <f>0.01*('[21]17-Jul-06'!$M14/(0.25*(9-'[21]17-Jul-06'!$F14)))/'[21]17-Jul-06'!$A14</f>
        <v>0.00301837037037037</v>
      </c>
      <c r="X13" s="7">
        <f>0.01*('[22]1-Aug-06'!$M14/(0.25*(9-'[22]1-Aug-06'!$F14)))/'[22]1-Aug-06'!$A14</f>
        <v>0.0016877037037037036</v>
      </c>
      <c r="Y13" s="7">
        <f>0.01*('[23]14-Aug-06'!$M14/(0.25*(9-'[23]14-Aug-06'!$F14)))/'[23]14-Aug-06'!$A14</f>
        <v>0.0013486363636363637</v>
      </c>
      <c r="Z13" s="7">
        <f>0.01*('[24]28-Aug-06'!$M14/(0.25*(9-'[24]28-Aug-06'!$F14)))/'[24]28-Aug-06'!$A14</f>
        <v>0.0016767407407407406</v>
      </c>
      <c r="AA13" s="7">
        <f>0.01*('[25]11-Sep-06'!$M14/(0.25*(9-'[25]11-Sep-06'!$F14)))/'[25]11-Sep-06'!$A14</f>
        <v>0.002466984126984127</v>
      </c>
      <c r="AB13" s="7">
        <f>0.01*('[26]25-Sep-06'!$M14/(0.25*(9-'[26]25-Sep-06'!$F14)))/'[26]25-Sep-06'!$A14</f>
        <v>0.004281777777777778</v>
      </c>
    </row>
    <row r="14" spans="2:28" ht="12">
      <c r="B14" s="5" t="s">
        <v>5</v>
      </c>
      <c r="C14" s="7">
        <f>0.01*('[1]10-Oct-05'!$M15/(0.25*(9-'[1]10-Oct-05'!$F15)))/'[1]10-Oct-05'!$A15</f>
        <v>0.002952380952380953</v>
      </c>
      <c r="D14" s="7">
        <f>0.01*('[2]24-Oct-05'!$M15/(0.25*(9-'[2]24-Oct-05'!$F15)))/'[2]24-Oct-05'!$A15</f>
        <v>0.0036041481481481484</v>
      </c>
      <c r="E14" s="7">
        <f>0.01*('[3]7-Nov-05'!$M15/(0.25*(9-'[3]7-Nov-05'!$F15)))/'[3]7-Nov-05'!$A15</f>
        <v>0.00662074074074074</v>
      </c>
      <c r="F14" s="7">
        <f>0.01*('[4]21-Nov-05'!$M15/(0.25*(9-'[4]21-Nov-05'!$F15)))/'[4]21-Nov-05'!$A15</f>
        <v>0.0012857516339869284</v>
      </c>
      <c r="G14" s="7">
        <f>0.01*('[5]5-Dec-05'!$M15/(0.25*(9-'[5]5-Dec-05'!$F15)))/'[5]5-Dec-05'!$A15</f>
        <v>0.0010974074074074074</v>
      </c>
      <c r="H14" s="7">
        <f>0.01*('[6]19-Dec-05'!$M15/(0.25*(9-'[6]19-Dec-05'!$F15)))/'[6]19-Dec-05'!$A15</f>
        <v>0.002841269841269841</v>
      </c>
      <c r="I14" s="7">
        <f>0.01*('[7]2-Jan-06'!$M15/(0.25*(9-'[7]2-Jan-06'!$F15)))/'[7]2-Jan-06'!$A15</f>
        <v>0.0014375</v>
      </c>
      <c r="J14" s="7">
        <f>0.01*('[8]17-Jan-06'!$M15/(0.25*(9-'[8]17-Jan-06'!$F15)))/'[8]17-Jan-06'!$A15</f>
        <v>0.0037117948717948724</v>
      </c>
      <c r="K14" s="7">
        <f>0.01*('[9]30-Jan-06'!$M15/(0.25*(9-'[9]30-Jan-06'!$F15)))/'[9]30-Jan-06'!$A15</f>
        <v>0.005202222222222222</v>
      </c>
      <c r="L14" s="7">
        <f>0.01*('[10]14-Feb-06'!$M15/(0.25*(9-'[10]14-Feb-06'!$F15)))/'[10]14-Feb-06'!$A15</f>
        <v>0.00037555555555555557</v>
      </c>
      <c r="M14" s="7">
        <f>0.01*('[11]27-Feb-06'!$M15/(0.25*(9-'[11]27-Feb-06'!$F15)))/'[11]27-Feb-06'!$A15</f>
        <v>0.0034462962962962963</v>
      </c>
      <c r="N14" s="7">
        <f>0.01*('[12]13-Mar-06'!$M15/(0.25*(9-'[12]13-Mar-06'!$F15)))/'[12]13-Mar-06'!$A15</f>
        <v>0.01067611111111111</v>
      </c>
      <c r="O14" s="7">
        <f>0.01*('[13]27-Mar-06'!$M15/(0.25*(9-'[13]27-Mar-06'!$F15)))/'[13]27-Mar-06'!$A15</f>
        <v>0.004216410256410256</v>
      </c>
      <c r="P14" s="7">
        <f>0.01*('[14]10-Apr-06'!$M15/(0.25*(9-'[14]10-Apr-06'!$F15)))/'[14]10-Apr-06'!$A15</f>
        <v>0.0002911111111111111</v>
      </c>
      <c r="Q14" s="7">
        <f>0.01*('[15]24-Apr-06'!$M15/(0.25*(9-'[15]24-Apr-06'!$F15)))/'[15]24-Apr-06'!$A15</f>
        <v>0.0003911111111111111</v>
      </c>
      <c r="R14" s="7">
        <f>0.01*('[16]8-May-06'!$M15/(0.25*(9-'[16]8-May-06'!$F15)))/'[16]8-May-06'!$A15</f>
        <v>0.00044253968253968264</v>
      </c>
      <c r="S14" s="7">
        <f>0.01*('[17]23-May-06'!$M15/(0.25*(9-'[17]23-May-06'!$F15)))/'[17]23-May-06'!$A15</f>
        <v>0.0011946666666666668</v>
      </c>
      <c r="T14" s="7">
        <f>0.01*('[18]5-Jun-06'!$M15/(0.25*(9-'[18]5-Jun-06'!$F15)))/'[18]5-Jun-06'!$A15</f>
        <v>0.003753846153846154</v>
      </c>
      <c r="U14" s="7">
        <f>0.01*('[19]19-Jun-06'!$M15/(0.25*(9-'[19]19-Jun-06'!$F15)))/'[19]19-Jun-06'!$A15</f>
        <v>0.0034091851851851857</v>
      </c>
      <c r="V14" s="7">
        <f>0.01*('[20]4-Jul-06'!$M15/(0.25*(9-'[20]4-Jul-06'!$F15)))/'[20]4-Jul-06'!$A15</f>
        <v>0.003587350427350428</v>
      </c>
      <c r="W14" s="7">
        <f>0.01*('[21]17-Jul-06'!$M15/(0.25*(9-'[21]17-Jul-06'!$F15)))/'[21]17-Jul-06'!$A15</f>
        <v>0.0025605925925925926</v>
      </c>
      <c r="X14" s="7">
        <f>0.01*('[22]1-Aug-06'!$M15/(0.25*(9-'[22]1-Aug-06'!$F15)))/'[22]1-Aug-06'!$A15</f>
        <v>0.009010962962962964</v>
      </c>
      <c r="Y14" s="7">
        <f>0.01*('[23]14-Aug-06'!$M15/(0.25*(9-'[23]14-Aug-06'!$F15)))/'[23]14-Aug-06'!$A15</f>
        <v>0.006601616161616161</v>
      </c>
      <c r="Z14" s="7">
        <f>0.01*('[24]28-Aug-06'!$M15/(0.25*(9-'[24]28-Aug-06'!$F15)))/'[24]28-Aug-06'!$A15</f>
        <v>0.004173333333333334</v>
      </c>
      <c r="AA14" s="7">
        <f>0.01*('[25]11-Sep-06'!$M15/(0.25*(9-'[25]11-Sep-06'!$F15)))/'[25]11-Sep-06'!$A15</f>
        <v>0.0018574358974358975</v>
      </c>
      <c r="AB14" s="7">
        <f>0.01*('[26]25-Sep-06'!$M15/(0.25*(9-'[26]25-Sep-06'!$F15)))/'[26]25-Sep-06'!$A15</f>
        <v>0.003355851851851852</v>
      </c>
    </row>
    <row r="15" spans="2:28" ht="12">
      <c r="B15" s="5" t="s">
        <v>6</v>
      </c>
      <c r="C15" s="7">
        <f>0.01*('[1]10-Oct-05'!$M16/(0.25*(9-'[1]10-Oct-05'!$F16)))/'[1]10-Oct-05'!$A16</f>
        <v>0.0008946031746031747</v>
      </c>
      <c r="D15" s="7">
        <f>0.01*('[2]24-Oct-05'!$M16/(0.25*(9-'[2]24-Oct-05'!$F16)))/'[2]24-Oct-05'!$A16</f>
        <v>0.0008574603174603175</v>
      </c>
      <c r="E15" s="7">
        <f>0.01*('[3]7-Nov-05'!$M16/(0.25*(9-'[3]7-Nov-05'!$F16)))/'[3]7-Nov-05'!$A16</f>
        <v>0.002778119658119658</v>
      </c>
      <c r="F15" s="7">
        <f>0.01*('[4]21-Nov-05'!$M16/(0.25*(9-'[4]21-Nov-05'!$F16)))/'[4]21-Nov-05'!$A16</f>
        <v>0.0033591111111111113</v>
      </c>
      <c r="G15" s="7">
        <f>0.01*('[5]5-Dec-05'!$M16/(0.25*(9-'[5]5-Dec-05'!$F16)))/'[5]5-Dec-05'!$A16</f>
        <v>0.018205396825396826</v>
      </c>
      <c r="H15" s="7">
        <f>0.01*('[6]19-Dec-05'!$M16/(0.25*(9-'[6]19-Dec-05'!$F16)))/'[6]19-Dec-05'!$A16</f>
        <v>0.015520296296296298</v>
      </c>
      <c r="I15" s="7">
        <f>0.01*('[7]2-Jan-06'!$M16/(0.25*(9-'[7]2-Jan-06'!$F16)))/'[7]2-Jan-06'!$A16</f>
        <v>0.0020022222222222225</v>
      </c>
      <c r="J15" s="7">
        <f>0.01*('[8]17-Jan-06'!$M16/(0.25*(9-'[8]17-Jan-06'!$F16)))/'[8]17-Jan-06'!$A16</f>
        <v>0.009437857142857145</v>
      </c>
      <c r="K15" s="7">
        <f>0.01*('[9]30-Jan-06'!$M16/(0.25*(9-'[9]30-Jan-06'!$F16)))/'[9]30-Jan-06'!$A16</f>
        <v>0.023691428571428568</v>
      </c>
      <c r="L15" s="7">
        <f>0.01*('[10]14-Feb-06'!$M16/(0.25*(9-'[10]14-Feb-06'!$F16)))/'[10]14-Feb-06'!$A16</f>
        <v>0.008668376068376067</v>
      </c>
      <c r="M15" s="7">
        <f>0.01*('[11]27-Feb-06'!$M16/(0.25*(9-'[11]27-Feb-06'!$F16)))/'[11]27-Feb-06'!$A16</f>
        <v>0.007256068376068377</v>
      </c>
      <c r="N15" s="7">
        <f>0.01*('[12]13-Mar-06'!$M16/(0.25*(9-'[12]13-Mar-06'!$F16)))/'[12]13-Mar-06'!$A16</f>
        <v>0.003898611111111111</v>
      </c>
      <c r="O15" s="7">
        <f>0.01*('[13]27-Mar-06'!$M16/(0.25*(9-'[13]27-Mar-06'!$F16)))/'[13]27-Mar-06'!$A16</f>
        <v>0.0016967521367521367</v>
      </c>
      <c r="P15" s="7">
        <f>0.01*('[14]10-Apr-06'!$M16/(0.25*(9-'[14]10-Apr-06'!$F16)))/'[14]10-Apr-06'!$A16</f>
        <v>0.002001269841269841</v>
      </c>
      <c r="Q15" s="7">
        <f>0.01*('[15]24-Apr-06'!$M16/(0.25*(9-'[15]24-Apr-06'!$F16)))/'[15]24-Apr-06'!$A16</f>
        <v>0.00092</v>
      </c>
      <c r="R15" s="7">
        <f>0.01*('[16]8-May-06'!$M16/(0.25*(9-'[16]8-May-06'!$F16)))/'[16]8-May-06'!$A16</f>
        <v>0.0012634074074074075</v>
      </c>
      <c r="S15" s="7">
        <f>0.01*('[17]23-May-06'!$M16/(0.25*(9-'[17]23-May-06'!$F16)))/'[17]23-May-06'!$A16</f>
        <v>0.001146074074074074</v>
      </c>
      <c r="T15" s="7">
        <f>0.01*('[18]5-Jun-06'!$M16/(0.25*(9-'[18]5-Jun-06'!$F16)))/'[18]5-Jun-06'!$A16</f>
        <v>0.004867692307692308</v>
      </c>
      <c r="U15" s="7">
        <f>0.01*('[19]19-Jun-06'!$M16/(0.25*(9-'[19]19-Jun-06'!$F16)))/'[19]19-Jun-06'!$A16</f>
        <v>0.004385481481481481</v>
      </c>
      <c r="V15" s="7">
        <f>0.01*('[20]4-Jul-06'!$M16/(0.25*(9-'[20]4-Jul-06'!$F16)))/'[20]4-Jul-06'!$A16</f>
        <v>0.0071729914529914535</v>
      </c>
      <c r="W15" s="7">
        <f>0.01*('[21]17-Jul-06'!$M16/(0.25*(9-'[21]17-Jul-06'!$F16)))/'[21]17-Jul-06'!$A16</f>
        <v>0.007355555555555557</v>
      </c>
      <c r="X15" s="7">
        <f>0.01*('[22]1-Aug-06'!$M16/(0.25*(9-'[22]1-Aug-06'!$F16)))/'[22]1-Aug-06'!$A16</f>
        <v>0.004513777777777779</v>
      </c>
      <c r="Y15" s="7">
        <f>0.01*('[23]14-Aug-06'!$M16/(0.25*(9-'[23]14-Aug-06'!$F16)))/'[23]14-Aug-06'!$A16</f>
        <v>0.014678383838383836</v>
      </c>
      <c r="Z15" s="7">
        <f>0.01*('[24]28-Aug-06'!$M16/(0.25*(9-'[24]28-Aug-06'!$F16)))/'[24]28-Aug-06'!$A16</f>
        <v>0.004568571428571429</v>
      </c>
      <c r="AA15" s="7">
        <f>0.01*('[25]11-Sep-06'!$M16/(0.25*(9-'[25]11-Sep-06'!$F16)))/'[25]11-Sep-06'!$A16</f>
        <v>0.0027448888888888887</v>
      </c>
      <c r="AB15" s="7">
        <f>0.01*('[26]25-Sep-06'!$M16/(0.25*(9-'[26]25-Sep-06'!$F16)))/'[26]25-Sep-06'!$A16</f>
        <v>0.004385777777777778</v>
      </c>
    </row>
    <row r="16" spans="2:28" ht="12">
      <c r="B16" s="5" t="s">
        <v>7</v>
      </c>
      <c r="C16" s="7">
        <f>0.01*('[1]10-Oct-05'!$M17/(0.25*(9-'[1]10-Oct-05'!$F17)))/'[1]10-Oct-05'!$A17</f>
        <v>0.008782539682539682</v>
      </c>
      <c r="D16" s="7">
        <f>0.01*('[2]24-Oct-05'!$M17/(0.25*(9-'[2]24-Oct-05'!$F17)))/'[2]24-Oct-05'!$A17</f>
        <v>0.005807301587301588</v>
      </c>
      <c r="E16" s="7">
        <f>0.01*('[3]7-Nov-05'!$M17/(0.25*(9-'[3]7-Nov-05'!$F17)))/'[3]7-Nov-05'!$A17</f>
        <v>0.001908034188034188</v>
      </c>
      <c r="F16" s="7">
        <f>0.01*('[4]21-Nov-05'!$M17/(0.25*(9-'[4]21-Nov-05'!$F17)))/'[4]21-Nov-05'!$A17</f>
        <v>0.0016572222222222223</v>
      </c>
      <c r="G16" s="7">
        <f>0.01*('[5]5-Dec-05'!$M17/(0.25*(9-'[5]5-Dec-05'!$F17)))/'[5]5-Dec-05'!$A17</f>
        <v>0.0006923076923076923</v>
      </c>
      <c r="H16" s="7">
        <f>0.01*('[6]19-Dec-05'!$M17/(0.25*(9-'[6]19-Dec-05'!$F17)))/'[6]19-Dec-05'!$A17</f>
        <v>0.0007505185185185185</v>
      </c>
      <c r="I16" s="7">
        <f>0.01*('[7]2-Jan-06'!$M17/(0.25*(9-'[7]2-Jan-06'!$F17)))/'[7]2-Jan-06'!$A17</f>
        <v>0.016326666666666663</v>
      </c>
      <c r="J16" s="7">
        <f>0.01*('[8]17-Jan-06'!$M17/(0.25*(9-'[8]17-Jan-06'!$F17)))/'[8]17-Jan-06'!$A17</f>
        <v>0.036485396825396824</v>
      </c>
      <c r="K16" s="7">
        <f>0.01*('[9]30-Jan-06'!$M17/(0.25*(9-'[9]30-Jan-06'!$F17)))/'[9]30-Jan-06'!$A17</f>
        <v>0.060081071428571435</v>
      </c>
      <c r="L16" s="7">
        <f>0.01*('[10]14-Feb-06'!$M17/(0.25*(9-'[10]14-Feb-06'!$F17)))/'[10]14-Feb-06'!$A17</f>
        <v>0.0016666666666666666</v>
      </c>
      <c r="M16" s="7">
        <f>0.01*('[11]27-Feb-06'!$M17/(0.25*(9-'[11]27-Feb-06'!$F17)))/'[11]27-Feb-06'!$A17</f>
        <v>0.01084991452991453</v>
      </c>
      <c r="N16" s="7">
        <f>0.01*('[12]13-Mar-06'!$M17/(0.25*(9-'[12]13-Mar-06'!$F17)))/'[12]13-Mar-06'!$A17</f>
        <v>0.003736111111111111</v>
      </c>
      <c r="O16" s="7">
        <f>0.01*('[13]27-Mar-06'!$M17/(0.25*(9-'[13]27-Mar-06'!$F17)))/'[13]27-Mar-06'!$A17</f>
        <v>0.012202051282051282</v>
      </c>
      <c r="P16" s="7">
        <f>0.01*('[14]10-Apr-06'!$M17/(0.25*(9-'[14]10-Apr-06'!$F17)))/'[14]10-Apr-06'!$A17</f>
        <v>0.006599365079365079</v>
      </c>
      <c r="Q16" s="7">
        <f>0.01*('[15]24-Apr-06'!$M17/(0.25*(9-'[15]24-Apr-06'!$F17)))/'[15]24-Apr-06'!$A17</f>
        <v>0.005936068376068375</v>
      </c>
      <c r="R16" s="7">
        <f>0.01*('[16]8-May-06'!$M17/(0.25*(9-'[16]8-May-06'!$F17)))/'[16]8-May-06'!$A17</f>
        <v>0.0017828148148148145</v>
      </c>
      <c r="S16" s="7">
        <f>0.01*('[17]23-May-06'!$M17/(0.25*(9-'[17]23-May-06'!$F17)))/'[17]23-May-06'!$A17</f>
        <v>0.004243555555555556</v>
      </c>
      <c r="T16" s="7">
        <f>0.01*('[18]5-Jun-06'!$M17/(0.25*(9-'[18]5-Jun-06'!$F17)))/'[18]5-Jun-06'!$A17</f>
        <v>0.010506923076923077</v>
      </c>
      <c r="U16" s="7">
        <f>0.01*('[19]19-Jun-06'!$M17/(0.25*(9-'[19]19-Jun-06'!$F17)))/'[19]19-Jun-06'!$A17</f>
        <v>0.0030699259259259265</v>
      </c>
      <c r="V16" s="7">
        <f>0.01*('[20]4-Jul-06'!$M17/(0.25*(9-'[20]4-Jul-06'!$F17)))/'[20]4-Jul-06'!$A17</f>
        <v>0.007370598290598291</v>
      </c>
      <c r="W16" s="7">
        <f>0.01*('[21]17-Jul-06'!$M17/(0.25*(9-'[21]17-Jul-06'!$F17)))/'[21]17-Jul-06'!$A17</f>
        <v>0.005200296296296296</v>
      </c>
      <c r="X16" s="7">
        <f>0.01*('[22]1-Aug-06'!$M17/(0.25*(9-'[22]1-Aug-06'!$F17)))/'[22]1-Aug-06'!$A17</f>
        <v>0.003160296296296297</v>
      </c>
      <c r="Y16" s="7">
        <f>0.01*('[23]14-Aug-06'!$M17/(0.25*(9-'[23]14-Aug-06'!$F17)))/'[23]14-Aug-06'!$A17</f>
        <v>0.002086060606060606</v>
      </c>
      <c r="Z16" s="7">
        <f>0.01*('[24]28-Aug-06'!$M17/(0.25*(9-'[24]28-Aug-06'!$F17)))/'[24]28-Aug-06'!$A17</f>
        <v>0.0022907936507936505</v>
      </c>
      <c r="AA16" s="7">
        <f>0.01*('[25]11-Sep-06'!$M17/(0.25*(9-'[25]11-Sep-06'!$F17)))/'[25]11-Sep-06'!$A17</f>
        <v>0.0016623333333333336</v>
      </c>
      <c r="AB16" s="7">
        <f>0.01*('[26]25-Sep-06'!$M17/(0.25*(9-'[26]25-Sep-06'!$F17)))/'[26]25-Sep-06'!$A17</f>
        <v>0.0015576296296296295</v>
      </c>
    </row>
    <row r="17" spans="2:28" ht="12">
      <c r="B17" s="5" t="s">
        <v>8</v>
      </c>
      <c r="C17" s="7">
        <f>0.01*('[1]10-Oct-05'!$M18/(0.25*(9-'[1]10-Oct-05'!$F18)))/'[1]10-Oct-05'!$A18</f>
        <v>0.0009174603174603175</v>
      </c>
      <c r="D17" s="7">
        <f>0.01*('[2]24-Oct-05'!$M18/(0.25*(9-'[2]24-Oct-05'!$F18)))/'[2]24-Oct-05'!$A18</f>
        <v>0.0007857142857142857</v>
      </c>
      <c r="E17" s="7">
        <f>0.01*('[3]7-Nov-05'!$M18/(0.25*(9-'[3]7-Nov-05'!$F18)))/'[3]7-Nov-05'!$A18</f>
        <v>0.0006203921568627452</v>
      </c>
      <c r="F17" s="7">
        <f>0.01*('[4]21-Nov-05'!$M18/(0.25*(9-'[4]21-Nov-05'!$F18)))/'[4]21-Nov-05'!$A18</f>
        <v>0.0012193939393939394</v>
      </c>
      <c r="G17" s="7">
        <f>0.01*('[5]5-Dec-05'!$M18/(0.25*(9-'[5]5-Dec-05'!$F18)))/'[5]5-Dec-05'!$A18</f>
        <v>0.001701904761904762</v>
      </c>
      <c r="H17" s="7">
        <f>0.01*('[6]19-Dec-05'!$M18/(0.25*(9-'[6]19-Dec-05'!$F18)))/'[6]19-Dec-05'!$A18</f>
        <v>0.0024888888888888886</v>
      </c>
      <c r="I17" s="7">
        <f>0.01*('[7]2-Jan-06'!$M18/(0.25*(9-'[7]2-Jan-06'!$F18)))/'[7]2-Jan-06'!$A18</f>
        <v>0.000866031746031746</v>
      </c>
      <c r="J17" s="7">
        <f>0.01*('[8]17-Jan-06'!$M18/(0.25*(9-'[8]17-Jan-06'!$F18)))/'[8]17-Jan-06'!$A18</f>
        <v>0.0011955555555555558</v>
      </c>
      <c r="K17" s="7">
        <f>0.01*('[9]30-Jan-06'!$M18/(0.25*(9-'[9]30-Jan-06'!$F18)))/'[9]30-Jan-06'!$A18</f>
        <v>0.01007863247863248</v>
      </c>
      <c r="L17" s="7">
        <f>0.01*('[10]14-Feb-06'!$M18/(0.25*(9-'[10]14-Feb-06'!$F18)))/'[10]14-Feb-06'!$A18</f>
        <v>0.01487607843137255</v>
      </c>
      <c r="M17" s="7">
        <f>0.01*('[11]27-Feb-06'!$M18/(0.25*(9-'[11]27-Feb-06'!$F18)))/'[11]27-Feb-06'!$A18</f>
        <v>0.01769851851851852</v>
      </c>
      <c r="N17" s="7">
        <f>0.01*('[12]13-Mar-06'!$M18/(0.25*(9-'[12]13-Mar-06'!$F18)))/'[12]13-Mar-06'!$A18</f>
        <v>0.00985025641025641</v>
      </c>
      <c r="O17" s="7">
        <f>0.01*('[13]27-Mar-06'!$M18/(0.25*(9-'[13]27-Mar-06'!$F18)))/'[13]27-Mar-06'!$A18</f>
        <v>0.0004257142857142857</v>
      </c>
      <c r="P17" s="7">
        <f>0.01*('[14]10-Apr-06'!$M18/(0.25*(9-'[14]10-Apr-06'!$F18)))/'[14]10-Apr-06'!$A18</f>
        <v>0.008255555555555556</v>
      </c>
      <c r="Q17" s="7">
        <f>0.01*('[15]24-Apr-06'!$M18/(0.25*(9-'[15]24-Apr-06'!$F18)))/'[15]24-Apr-06'!$A18</f>
        <v>0.005915555555555555</v>
      </c>
      <c r="R17" s="7">
        <f>0.01*('[16]8-May-06'!$M18/(0.25*(9-'[16]8-May-06'!$F18)))/'[16]8-May-06'!$A18</f>
        <v>0.0002688888888888889</v>
      </c>
      <c r="S17" s="7">
        <f>0.01*('[17]23-May-06'!$M18/(0.25*(9-'[17]23-May-06'!$F18)))/'[17]23-May-06'!$A18</f>
        <v>0.002341699346405229</v>
      </c>
      <c r="T17" s="7">
        <f>0.01*('[18]5-Jun-06'!$M18/(0.25*(9-'[18]5-Jun-06'!$F18)))/'[18]5-Jun-06'!$A18</f>
        <v>0.0021098989898989903</v>
      </c>
      <c r="U17" s="7">
        <f>0.01*('[19]19-Jun-06'!$M18/(0.25*(9-'[19]19-Jun-06'!$F18)))/'[19]19-Jun-06'!$A18</f>
        <v>0.002962539682539682</v>
      </c>
      <c r="V17" s="7">
        <f>0.01*('[20]4-Jul-06'!$M18/(0.25*(9-'[20]4-Jul-06'!$F18)))/'[20]4-Jul-06'!$A18</f>
        <v>0.01086483660130719</v>
      </c>
      <c r="W17" s="7">
        <f>0.01*('[21]17-Jul-06'!$M18/(0.25*(9-'[21]17-Jul-06'!$F18)))/'[21]17-Jul-06'!$A18</f>
        <v>0.023888080808080806</v>
      </c>
      <c r="X17" s="7">
        <f>0.01*('[22]1-Aug-06'!$M18/(0.25*(9-'[22]1-Aug-06'!$F18)))/'[22]1-Aug-06'!$A18</f>
        <v>0.008693037037037037</v>
      </c>
      <c r="Y17" s="7">
        <f>0.01*('[23]14-Aug-06'!$M18/(0.25*(9-'[23]14-Aug-06'!$F18)))/'[23]14-Aug-06'!$A18</f>
        <v>0.003341587301587301</v>
      </c>
      <c r="Z17" s="7">
        <f>0.01*('[24]28-Aug-06'!$M18/(0.25*(9-'[24]28-Aug-06'!$F18)))/'[24]28-Aug-06'!$A18</f>
        <v>0.0027347008547008553</v>
      </c>
      <c r="AA17" s="7">
        <f>0.01*('[25]11-Sep-06'!$M18/(0.25*(9-'[25]11-Sep-06'!$F18)))/'[25]11-Sep-06'!$A18</f>
        <v>0.0017523809523809527</v>
      </c>
      <c r="AB17" s="7">
        <f>0.01*('[26]25-Sep-06'!$M18/(0.25*(9-'[26]25-Sep-06'!$F18)))/'[26]25-Sep-06'!$A18</f>
        <v>0.0017653968253968256</v>
      </c>
    </row>
    <row r="18" spans="2:28" ht="12">
      <c r="B18" s="5" t="s">
        <v>9</v>
      </c>
      <c r="C18" s="7">
        <f>0.01*('[1]10-Oct-05'!$M19/(0.25*(9-'[1]10-Oct-05'!$F19)))/'[1]10-Oct-05'!$A19</f>
        <v>0.0036869841269841276</v>
      </c>
      <c r="D18" s="7">
        <f>0.01*('[2]24-Oct-05'!$M19/(0.25*(9-'[2]24-Oct-05'!$F19)))/'[2]24-Oct-05'!$A19</f>
        <v>0.006328296296296298</v>
      </c>
      <c r="E18" s="7">
        <f>0.01*('[3]7-Nov-05'!$M19/(0.25*(9-'[3]7-Nov-05'!$F19)))/'[3]7-Nov-05'!$A19</f>
        <v>0.005386296296296295</v>
      </c>
      <c r="F18" s="7">
        <f>0.01*('[4]21-Nov-05'!$M19/(0.25*(9-'[4]21-Nov-05'!$F19)))/'[4]21-Nov-05'!$A19</f>
        <v>0.0021202614379084964</v>
      </c>
      <c r="G18" s="7">
        <f>0.01*('[5]5-Dec-05'!$M19/(0.25*(9-'[5]5-Dec-05'!$F19)))/'[5]5-Dec-05'!$A19</f>
        <v>0.0006437037037037037</v>
      </c>
      <c r="H18" s="7">
        <f>0.01*('[6]19-Dec-05'!$M19/(0.25*(9-'[6]19-Dec-05'!$F19)))/'[6]19-Dec-05'!$A19</f>
        <v>0.00029904761904761903</v>
      </c>
      <c r="I18" s="7">
        <f>0.01*('[7]2-Jan-06'!$M19/(0.25*(9-'[7]2-Jan-06'!$F19)))/'[7]2-Jan-06'!$A19</f>
        <v>0.0023575000000000002</v>
      </c>
      <c r="J18" s="7">
        <f>0.01*('[8]17-Jan-06'!$M19/(0.25*(9-'[8]17-Jan-06'!$F19)))/'[8]17-Jan-06'!$A19</f>
        <v>0.0024246153846153844</v>
      </c>
      <c r="K18" s="7">
        <f>0.01*('[9]30-Jan-06'!$M19/(0.25*(9-'[9]30-Jan-06'!$F19)))/'[9]30-Jan-06'!$A19</f>
        <v>0.0007593650793650794</v>
      </c>
      <c r="L18" s="7">
        <f>0.01*('[10]14-Feb-06'!$M19/(0.25*(9-'[10]14-Feb-06'!$F19)))/'[10]14-Feb-06'!$A19</f>
        <v>0.0003063492063492064</v>
      </c>
      <c r="M18" s="7">
        <f>0.01*('[11]27-Feb-06'!$M19/(0.25*(9-'[11]27-Feb-06'!$F19)))/'[11]27-Feb-06'!$A19</f>
        <v>0.0003307407407407408</v>
      </c>
      <c r="N18" s="7">
        <f>0.01*('[12]13-Mar-06'!$M19/(0.25*(9-'[12]13-Mar-06'!$F19)))/'[12]13-Mar-06'!$A19</f>
        <v>0.0015397222222222227</v>
      </c>
      <c r="O18" s="7">
        <f>0.01*('[13]27-Mar-06'!$M19/(0.25*(9-'[13]27-Mar-06'!$F19)))/'[13]27-Mar-06'!$A19</f>
        <v>0.0003678632478632479</v>
      </c>
      <c r="P18" s="7">
        <f>0.01*('[14]10-Apr-06'!$M19/(0.25*(9-'[14]10-Apr-06'!$F19)))/'[14]10-Apr-06'!$A19</f>
        <v>0.0030368253968253963</v>
      </c>
      <c r="Q18" s="7">
        <f>0.01*('[15]24-Apr-06'!$M19/(0.25*(9-'[15]24-Apr-06'!$F19)))/'[15]24-Apr-06'!$A19</f>
        <v>0.00016571428571428572</v>
      </c>
      <c r="R18" s="7">
        <f>0.01*('[16]8-May-06'!$M19/(0.25*(9-'[16]8-May-06'!$F19)))/'[16]8-May-06'!$A19</f>
        <v>0.0003180952380952381</v>
      </c>
      <c r="S18" s="7">
        <f>0.01*('[17]23-May-06'!$M19/(0.25*(9-'[17]23-May-06'!$F19)))/'[17]23-May-06'!$A19</f>
        <v>0.0013022222222222224</v>
      </c>
      <c r="T18" s="7">
        <f>0.01*('[18]5-Jun-06'!$M19/(0.25*(9-'[18]5-Jun-06'!$F19)))/'[18]5-Jun-06'!$A19</f>
        <v>0.0013357264957264958</v>
      </c>
      <c r="U18" s="7">
        <f>0.01*('[19]19-Jun-06'!$M19/(0.25*(9-'[19]19-Jun-06'!$F19)))/'[19]19-Jun-06'!$A19</f>
        <v>0.0019967407407407408</v>
      </c>
      <c r="V18" s="7">
        <f>0.01*('[20]4-Jul-06'!$M19/(0.25*(9-'[20]4-Jul-06'!$F19)))/'[20]4-Jul-06'!$A19</f>
        <v>0.0028369230769230767</v>
      </c>
      <c r="W18" s="7">
        <f>0.01*('[21]17-Jul-06'!$M19/(0.25*(9-'[21]17-Jul-06'!$F19)))/'[21]17-Jul-06'!$A19</f>
        <v>0.001482962962962963</v>
      </c>
      <c r="X18" s="7">
        <f>0.01*('[22]1-Aug-06'!$M19/(0.25*(9-'[22]1-Aug-06'!$F19)))/'[22]1-Aug-06'!$A19</f>
        <v>0.0013925925925925926</v>
      </c>
      <c r="Y18" s="7">
        <f>0.01*('[23]14-Aug-06'!$M19/(0.25*(9-'[23]14-Aug-06'!$F19)))/'[23]14-Aug-06'!$A19</f>
        <v>0.0017434343434343433</v>
      </c>
      <c r="Z18" s="7">
        <f>0.01*('[24]28-Aug-06'!$M19/(0.25*(9-'[24]28-Aug-06'!$F19)))/'[24]28-Aug-06'!$A19</f>
        <v>0.002688333333333334</v>
      </c>
      <c r="AA18" s="7">
        <f>0.01*('[25]11-Sep-06'!$M19/(0.25*(9-'[25]11-Sep-06'!$F19)))/'[25]11-Sep-06'!$A19</f>
        <v>0.0030533333333333337</v>
      </c>
      <c r="AB18" s="7">
        <f>0.01*('[26]25-Sep-06'!$M19/(0.25*(9-'[26]25-Sep-06'!$F19)))/'[26]25-Sep-06'!$A19</f>
        <v>0.0035561481481481486</v>
      </c>
    </row>
    <row r="19" spans="2:28" ht="12">
      <c r="B19" s="5" t="s">
        <v>10</v>
      </c>
      <c r="C19" s="7">
        <f>0.01*('[1]10-Oct-05'!$M20/(0.25*(9-'[1]10-Oct-05'!$F20)))/'[1]10-Oct-05'!$A20</f>
        <v>0.007414285714285714</v>
      </c>
      <c r="D19" s="7">
        <f>0.01*('[2]24-Oct-05'!$M20/(0.25*(9-'[2]24-Oct-05'!$F20)))/'[2]24-Oct-05'!$A20</f>
        <v>0.011271407407407407</v>
      </c>
      <c r="E19" s="7">
        <f>0.01*('[3]7-Nov-05'!$M20/(0.25*(9-'[3]7-Nov-05'!$F20)))/'[3]7-Nov-05'!$A20</f>
        <v>0.005817407407407407</v>
      </c>
      <c r="F19" s="7">
        <f>0.01*('[4]21-Nov-05'!$M20/(0.25*(9-'[4]21-Nov-05'!$F20)))/'[4]21-Nov-05'!$A20</f>
        <v>0.0003900653594771241</v>
      </c>
      <c r="G19" s="7">
        <f>0.01*('[5]5-Dec-05'!$M20/(0.25*(9-'[5]5-Dec-05'!$F20)))/'[5]5-Dec-05'!$A20</f>
        <v>0.001199259259259259</v>
      </c>
      <c r="H19" s="7">
        <f>0.01*('[6]19-Dec-05'!$M20/(0.25*(9-'[6]19-Dec-05'!$F20)))/'[6]19-Dec-05'!$A20</f>
        <v>0.0004800000000000001</v>
      </c>
      <c r="I19" s="7">
        <f>0.01*('[7]2-Jan-06'!$M20/(0.25*(9-'[7]2-Jan-06'!$F20)))/'[7]2-Jan-06'!$A20</f>
        <v>0.0007003921568627452</v>
      </c>
      <c r="J19" s="7">
        <f>0.01*('[8]17-Jan-06'!$M20/(0.25*(9-'[8]17-Jan-06'!$F20)))/'[8]17-Jan-06'!$A20</f>
        <v>0.00540991452991453</v>
      </c>
      <c r="K19" s="7">
        <f>0.01*('[9]30-Jan-06'!$M20/(0.25*(9-'[9]30-Jan-06'!$F20)))/'[9]30-Jan-06'!$A20</f>
        <v>0.003935873015873016</v>
      </c>
      <c r="L19" s="7">
        <f>0.01*('[10]14-Feb-06'!$M20/(0.25*(9-'[10]14-Feb-06'!$F20)))/'[10]14-Feb-06'!$A20</f>
        <v>0.005737094017094017</v>
      </c>
      <c r="M19" s="7">
        <f>0.01*('[11]27-Feb-06'!$M20/(0.25*(9-'[11]27-Feb-06'!$F20)))/'[11]27-Feb-06'!$A20</f>
        <v>0.0006047619047619048</v>
      </c>
      <c r="N19" s="7">
        <f>0.01*('[12]13-Mar-06'!$M20/(0.25*(9-'[12]13-Mar-06'!$F20)))/'[12]13-Mar-06'!$A20</f>
        <v>0.0005754074074074075</v>
      </c>
      <c r="O19" s="7">
        <f>0.01*('[13]27-Mar-06'!$M20/(0.25*(9-'[13]27-Mar-06'!$F20)))/'[13]27-Mar-06'!$A20</f>
        <v>0.0006917460317460317</v>
      </c>
      <c r="P19" s="7">
        <f>0.01*('[14]10-Apr-06'!$M20/(0.25*(9-'[14]10-Apr-06'!$F20)))/'[14]10-Apr-06'!$A20</f>
        <v>0.0026308771929824566</v>
      </c>
      <c r="Q19" s="7">
        <f>0.01*('[15]24-Apr-06'!$M20/(0.25*(9-'[15]24-Apr-06'!$F20)))/'[15]24-Apr-06'!$A20</f>
        <v>0.000891358024691358</v>
      </c>
      <c r="R19" s="7">
        <f>0.01*('[16]8-May-06'!$M20/(0.25*(9-'[16]8-May-06'!$F20)))/'[16]8-May-06'!$A20</f>
        <v>0.0004964102564102564</v>
      </c>
      <c r="S19" s="7">
        <f>0.01*('[17]23-May-06'!$M20/(0.25*(9-'[17]23-May-06'!$F20)))/'[17]23-May-06'!$A20</f>
        <v>0.0005222222222222222</v>
      </c>
      <c r="T19" s="7">
        <f>0.01*('[18]5-Jun-06'!$M20/(0.25*(9-'[18]5-Jun-06'!$F20)))/'[18]5-Jun-06'!$A20</f>
        <v>0.0006485185185185184</v>
      </c>
      <c r="U19" s="7">
        <f>0.01*('[19]19-Jun-06'!$M20/(0.25*(9-'[19]19-Jun-06'!$F20)))/'[19]19-Jun-06'!$A20</f>
        <v>0.0005894017094017095</v>
      </c>
      <c r="V19" s="7">
        <f>0.01*('[20]4-Jul-06'!$M20/(0.25*(9-'[20]4-Jul-06'!$F20)))/'[20]4-Jul-06'!$A20</f>
        <v>0.000688</v>
      </c>
      <c r="W19" s="7">
        <f>0.01*('[21]17-Jul-06'!$M20/(0.25*(9-'[21]17-Jul-06'!$F20)))/'[21]17-Jul-06'!$A20</f>
        <v>0.0010002962962962964</v>
      </c>
      <c r="X19" s="7">
        <f>0.01*('[22]1-Aug-06'!$M20/(0.25*(9-'[22]1-Aug-06'!$F20)))/'[22]1-Aug-06'!$A20</f>
        <v>0.0024634074074074076</v>
      </c>
      <c r="Y19" s="7">
        <f>0.01*('[23]14-Aug-06'!$M20/(0.25*(9-'[23]14-Aug-06'!$F20)))/'[23]14-Aug-06'!$A20</f>
        <v>0.0013188888888888888</v>
      </c>
      <c r="Z19" s="7">
        <f>0.01*('[24]28-Aug-06'!$M20/(0.25*(9-'[24]28-Aug-06'!$F20)))/'[24]28-Aug-06'!$A20</f>
        <v>0.0008774603174603175</v>
      </c>
      <c r="AA19" s="7">
        <f>0.01*('[25]11-Sep-06'!$M20/(0.25*(9-'[25]11-Sep-06'!$F20)))/'[25]11-Sep-06'!$A20</f>
        <v>0.0011326984126984127</v>
      </c>
      <c r="AB19" s="7">
        <f>0.01*('[26]25-Sep-06'!$M20/(0.25*(9-'[26]25-Sep-06'!$F20)))/'[26]25-Sep-06'!$A20</f>
        <v>0.0021875</v>
      </c>
    </row>
    <row r="20" spans="2:28" ht="12">
      <c r="B20" s="5" t="s">
        <v>11</v>
      </c>
      <c r="C20" s="7">
        <f>0.01*('[1]10-Oct-05'!$M21/(0.25*(9-'[1]10-Oct-05'!$F21)))/'[1]10-Oct-05'!$A21</f>
        <v>0.0012276190476190475</v>
      </c>
      <c r="D20" s="7">
        <f>0.01*('[2]24-Oct-05'!$M21/(0.25*(9-'[2]24-Oct-05'!$F21)))/'[2]24-Oct-05'!$A21</f>
        <v>0.0014123809523809525</v>
      </c>
      <c r="E20" s="7">
        <f>0.01*('[3]7-Nov-05'!$M21/(0.25*(9-'[3]7-Nov-05'!$F21)))/'[3]7-Nov-05'!$A21</f>
        <v>0.0014687581699346407</v>
      </c>
      <c r="F20" s="7">
        <f>0.01*('[4]21-Nov-05'!$M21/(0.25*(9-'[4]21-Nov-05'!$F21)))/'[4]21-Nov-05'!$A21</f>
        <v>0.0009414814814814815</v>
      </c>
      <c r="G20" s="7">
        <f>0.01*('[5]5-Dec-05'!$M21/(0.25*(9-'[5]5-Dec-05'!$F21)))/'[5]5-Dec-05'!$A21</f>
        <v>0.0018482051282051283</v>
      </c>
      <c r="H20" s="7">
        <f>0.01*('[6]19-Dec-05'!$M21/(0.25*(9-'[6]19-Dec-05'!$F21)))/'[6]19-Dec-05'!$A21</f>
        <v>0.0014079365079365078</v>
      </c>
      <c r="I20" s="7">
        <f>0.01*('[7]2-Jan-06'!$M21/(0.25*(9-'[7]2-Jan-06'!$F21)))/'[7]2-Jan-06'!$A21</f>
        <v>0.0005579259259259259</v>
      </c>
      <c r="J20" s="7">
        <f>0.01*('[8]17-Jan-06'!$M21/(0.25*(9-'[8]17-Jan-06'!$F21)))/'[8]17-Jan-06'!$A21</f>
        <v>0.0014263492063492065</v>
      </c>
      <c r="K20" s="7">
        <f>0.01*('[9]30-Jan-06'!$M21/(0.25*(9-'[9]30-Jan-06'!$F21)))/'[9]30-Jan-06'!$A21</f>
        <v>0.009244444444444444</v>
      </c>
      <c r="L20" s="7">
        <f>0.01*('[10]14-Feb-06'!$M21/(0.25*(9-'[10]14-Feb-06'!$F21)))/'[10]14-Feb-06'!$A21</f>
        <v>0.002260130718954248</v>
      </c>
      <c r="M20" s="7">
        <f>0.01*('[11]27-Feb-06'!$M21/(0.25*(9-'[11]27-Feb-06'!$F21)))/'[11]27-Feb-06'!$A21</f>
        <v>0.004268888888888889</v>
      </c>
      <c r="N20" s="7">
        <f>0.01*('[12]13-Mar-06'!$M21/(0.25*(9-'[12]13-Mar-06'!$F21)))/'[12]13-Mar-06'!$A21</f>
        <v>0.0026466666666666665</v>
      </c>
      <c r="O20" s="7">
        <f>0.01*('[13]27-Mar-06'!$M21/(0.25*(9-'[13]27-Mar-06'!$F21)))/'[13]27-Mar-06'!$A21</f>
        <v>0.0037794871794871797</v>
      </c>
      <c r="P20" s="7">
        <f>0.01*('[14]10-Apr-06'!$M21/(0.25*(9-'[14]10-Apr-06'!$F21)))/'[14]10-Apr-06'!$A21</f>
        <v>0.003697777777777778</v>
      </c>
      <c r="Q20" s="7">
        <f>0.01*('[15]24-Apr-06'!$M21/(0.25*(9-'[15]24-Apr-06'!$F21)))/'[15]24-Apr-06'!$A21</f>
        <v>0.0013555555555555556</v>
      </c>
      <c r="R20" s="7">
        <f>0.01*('[16]8-May-06'!$M21/(0.25*(9-'[16]8-May-06'!$F21)))/'[16]8-May-06'!$A21</f>
        <v>0.0051133333333333334</v>
      </c>
      <c r="S20" s="7">
        <f>0.01*('[17]23-May-06'!$M21/(0.25*(9-'[17]23-May-06'!$F21)))/'[17]23-May-06'!$A21</f>
        <v>0.009971241830065359</v>
      </c>
      <c r="T20" s="7">
        <f>0.01*('[18]5-Jun-06'!$M21/(0.25*(9-'[18]5-Jun-06'!$F21)))/'[18]5-Jun-06'!$A21</f>
        <v>0.006537373737373737</v>
      </c>
      <c r="U20" s="7">
        <f>0.01*('[19]19-Jun-06'!$M21/(0.25*(9-'[19]19-Jun-06'!$F21)))/'[19]19-Jun-06'!$A21</f>
        <v>0.002661071428571429</v>
      </c>
      <c r="V20" s="7">
        <f>0.01*('[20]4-Jul-06'!$M21/(0.25*(9-'[20]4-Jul-06'!$F21)))/'[20]4-Jul-06'!$A21</f>
        <v>0.0030130718954248367</v>
      </c>
      <c r="W20" s="7">
        <f>0.01*('[21]17-Jul-06'!$M21/(0.25*(9-'[21]17-Jul-06'!$F21)))/'[21]17-Jul-06'!$A21</f>
        <v>0.0025959259259259256</v>
      </c>
      <c r="X20" s="7">
        <f>0.01*('[22]1-Aug-06'!$M21/(0.25*(9-'[22]1-Aug-06'!$F21)))/'[22]1-Aug-06'!$A21</f>
        <v>0.0023952380952380957</v>
      </c>
      <c r="Y20" s="7">
        <f>0.01*('[23]14-Aug-06'!$M21/(0.25*(9-'[23]14-Aug-06'!$F21)))/'[23]14-Aug-06'!$A21</f>
        <v>0.0020622222222222227</v>
      </c>
      <c r="Z20" s="7">
        <f>0.01*('[24]28-Aug-06'!$M21/(0.25*(9-'[24]28-Aug-06'!$F21)))/'[24]28-Aug-06'!$A21</f>
        <v>0.0015784615384615386</v>
      </c>
      <c r="AA20" s="7">
        <f>0.01*('[25]11-Sep-06'!$M21/(0.25*(9-'[25]11-Sep-06'!$F21)))/'[25]11-Sep-06'!$A21</f>
        <v>0.00184</v>
      </c>
      <c r="AB20" s="7">
        <f>0.01*('[26]25-Sep-06'!$M21/(0.25*(9-'[26]25-Sep-06'!$F21)))/'[26]25-Sep-06'!$A21</f>
        <v>0.002829925925925926</v>
      </c>
    </row>
    <row r="21" spans="2:28" ht="12">
      <c r="B21" s="5" t="s">
        <v>12</v>
      </c>
      <c r="C21" s="7">
        <f>0.01*('[1]10-Oct-05'!$M22/(0.25*(9-'[1]10-Oct-05'!$F22)))/'[1]10-Oct-05'!$A22</f>
        <v>0.003964444444444445</v>
      </c>
      <c r="D21" s="7">
        <f>0.01*('[2]24-Oct-05'!$M22/(0.25*(9-'[2]24-Oct-05'!$F22)))/'[2]24-Oct-05'!$A22</f>
        <v>0.004504444444444444</v>
      </c>
      <c r="E21" s="7">
        <f>0.01*('[3]7-Nov-05'!$M22/(0.25*(9-'[3]7-Nov-05'!$F22)))/'[3]7-Nov-05'!$A22</f>
        <v>0.0009043137254901961</v>
      </c>
      <c r="F21" s="7">
        <f>0.01*('[4]21-Nov-05'!$M22/(0.25*(9-'[4]21-Nov-05'!$F22)))/'[4]21-Nov-05'!$A22</f>
        <v>0.0015846464646464649</v>
      </c>
      <c r="G21" s="7">
        <f>0.01*('[5]5-Dec-05'!$M22/(0.25*(9-'[5]5-Dec-05'!$F22)))/'[5]5-Dec-05'!$A22</f>
        <v>0.0018066666666666667</v>
      </c>
      <c r="H21" s="7">
        <f>0.01*('[6]19-Dec-05'!$M22/(0.25*(9-'[6]19-Dec-05'!$F22)))/'[6]19-Dec-05'!$A22</f>
        <v>0.004370476190476191</v>
      </c>
      <c r="I21" s="7">
        <f>0.01*('[7]2-Jan-06'!$M22/(0.25*(9-'[7]2-Jan-06'!$F22)))/'[7]2-Jan-06'!$A22</f>
        <v>0.0038059259259259266</v>
      </c>
      <c r="J21" s="7">
        <f>0.01*('[8]17-Jan-06'!$M22/(0.25*(9-'[8]17-Jan-06'!$F22)))/'[8]17-Jan-06'!$A22</f>
        <v>0.005552380952380952</v>
      </c>
      <c r="K21" s="7">
        <f>0.01*('[9]30-Jan-06'!$M22/(0.25*(9-'[9]30-Jan-06'!$F22)))/'[9]30-Jan-06'!$A22</f>
        <v>0.0033979487179487183</v>
      </c>
      <c r="L21" s="7">
        <f>0.01*('[10]14-Feb-06'!$M22/(0.25*(9-'[10]14-Feb-06'!$F22)))/'[10]14-Feb-06'!$A22</f>
        <v>0.0012938562091503267</v>
      </c>
      <c r="M21" s="7">
        <f>0.01*('[11]27-Feb-06'!$M22/(0.25*(9-'[11]27-Feb-06'!$F22)))/'[11]27-Feb-06'!$A22</f>
        <v>0.0005825925925925926</v>
      </c>
      <c r="N21" s="7">
        <f>0.01*('[12]13-Mar-06'!$M22/(0.25*(9-'[12]13-Mar-06'!$F22)))/'[12]13-Mar-06'!$A22</f>
        <v>0.001237948717948718</v>
      </c>
      <c r="O21" s="7">
        <f>0.01*('[13]27-Mar-06'!$M22/(0.25*(9-'[13]27-Mar-06'!$F22)))/'[13]27-Mar-06'!$A22</f>
        <v>0.0004485714285714285</v>
      </c>
      <c r="P21" s="7">
        <f>0.01*('[14]10-Apr-06'!$M22/(0.25*(9-'[14]10-Apr-06'!$F22)))/'[14]10-Apr-06'!$A22</f>
        <v>0.0015726984126984127</v>
      </c>
      <c r="Q21" s="7">
        <f>0.01*('[15]24-Apr-06'!$M22/(0.25*(9-'[15]24-Apr-06'!$F22)))/'[15]24-Apr-06'!$A22</f>
        <v>0.007870617283950616</v>
      </c>
      <c r="R21" s="7">
        <f>0.01*('[16]8-May-06'!$M22/(0.25*(9-'[16]8-May-06'!$F22)))/'[16]8-May-06'!$A22</f>
        <v>0.001321851851851852</v>
      </c>
      <c r="S21" s="7">
        <f>0.01*('[17]23-May-06'!$M22/(0.25*(9-'[17]23-May-06'!$F22)))/'[17]23-May-06'!$A22</f>
        <v>0.0006483660130718955</v>
      </c>
      <c r="T21" s="7">
        <f>0.01*('[18]5-Jun-06'!$M22/(0.25*(9-'[18]5-Jun-06'!$F22)))/'[18]5-Jun-06'!$A22</f>
        <v>0.0012763636363636365</v>
      </c>
      <c r="U21" s="7">
        <f>0.01*('[19]19-Jun-06'!$M22/(0.25*(9-'[19]19-Jun-06'!$F22)))/'[19]19-Jun-06'!$A22</f>
        <v>0.0003047619047619048</v>
      </c>
      <c r="V21" s="7">
        <f>0.01*('[20]4-Jul-06'!$M22/(0.25*(9-'[20]4-Jul-06'!$F22)))/'[20]4-Jul-06'!$A22</f>
        <v>0.0014444444444444444</v>
      </c>
      <c r="W21" s="7">
        <f>0.01*('[21]17-Jul-06'!$M22/(0.25*(9-'[21]17-Jul-06'!$F22)))/'[21]17-Jul-06'!$A22</f>
        <v>0.0019054545454545457</v>
      </c>
      <c r="X21" s="7">
        <f>0.01*('[22]1-Aug-06'!$M22/(0.25*(9-'[22]1-Aug-06'!$F22)))/'[22]1-Aug-06'!$A22</f>
        <v>0.002127407407407407</v>
      </c>
      <c r="Y21" s="7">
        <f>0.01*('[23]14-Aug-06'!$M22/(0.25*(9-'[23]14-Aug-06'!$F22)))/'[23]14-Aug-06'!$A22</f>
        <v>0.0012647619047619046</v>
      </c>
      <c r="Z21" s="7">
        <f>0.01*('[24]28-Aug-06'!$M22/(0.25*(9-'[24]28-Aug-06'!$F22)))/'[24]28-Aug-06'!$A22</f>
        <v>0.000570940170940171</v>
      </c>
      <c r="AA21" s="7">
        <f>0.01*('[25]11-Sep-06'!$M22/(0.25*(9-'[25]11-Sep-06'!$F22)))/'[25]11-Sep-06'!$A22</f>
        <v>0.0005130158730158732</v>
      </c>
      <c r="AB21" s="7">
        <f>0.01*('[26]25-Sep-06'!$M22/(0.25*(9-'[26]25-Sep-06'!$F22)))/'[26]25-Sep-06'!$A22</f>
        <v>0.005360714285714286</v>
      </c>
    </row>
    <row r="22" spans="2:28" ht="12">
      <c r="B22" s="5" t="s">
        <v>13</v>
      </c>
      <c r="C22" s="7">
        <f>0.01*('[1]10-Oct-05'!$M23/(0.25*(9-'[1]10-Oct-05'!$F23)))/'[1]10-Oct-05'!$A23</f>
        <v>0.005995555555555555</v>
      </c>
      <c r="D22" s="7">
        <f>0.01*('[2]24-Oct-05'!$M23/(0.25*(9-'[2]24-Oct-05'!$F23)))/'[2]24-Oct-05'!$A23</f>
        <v>0.014874285714285713</v>
      </c>
      <c r="E22" s="7">
        <f>0.01*('[3]7-Nov-05'!$M23/(0.25*(9-'[3]7-Nov-05'!$F23)))/'[3]7-Nov-05'!$A23</f>
        <v>0.0030572549019607844</v>
      </c>
      <c r="F22" s="7">
        <f>0.01*('[4]21-Nov-05'!$M23/(0.25*(9-'[4]21-Nov-05'!$F23)))/'[4]21-Nov-05'!$A23</f>
        <v>0.00035919191919191916</v>
      </c>
      <c r="G22" s="7">
        <f>0.01*('[5]5-Dec-05'!$M23/(0.25*(9-'[5]5-Dec-05'!$F23)))/'[5]5-Dec-05'!$A23</f>
        <v>0.000567936507936508</v>
      </c>
      <c r="H22" s="7">
        <f>0.01*('[6]19-Dec-05'!$M23/(0.25*(9-'[6]19-Dec-05'!$F23)))/'[6]19-Dec-05'!$A23</f>
        <v>0.0016726984126984132</v>
      </c>
      <c r="I22" s="7">
        <f>0.01*('[7]2-Jan-06'!$M23/(0.25*(9-'[7]2-Jan-06'!$F23)))/'[7]2-Jan-06'!$A23</f>
        <v>7.492063492063493E-05</v>
      </c>
      <c r="J22" s="7">
        <f>0.01*('[8]17-Jan-06'!$M23/(0.25*(9-'[8]17-Jan-06'!$F23)))/'[8]17-Jan-06'!$A23</f>
        <v>0.0006032592592592593</v>
      </c>
      <c r="K22" s="7">
        <f>0.01*('[9]30-Jan-06'!$M23/(0.25*(9-'[9]30-Jan-06'!$F23)))/'[9]30-Jan-06'!$A23</f>
        <v>0.00036444444444444447</v>
      </c>
      <c r="L22" s="7">
        <f>0.01*('[10]14-Feb-06'!$M23/(0.25*(9-'[10]14-Feb-06'!$F23)))/'[10]14-Feb-06'!$A23</f>
        <v>0.0004235294117647059</v>
      </c>
      <c r="M22" s="7">
        <f>0.01*('[11]27-Feb-06'!$M23/(0.25*(9-'[11]27-Feb-06'!$F23)))/'[11]27-Feb-06'!$A23</f>
        <v>0.0005903703703703703</v>
      </c>
      <c r="N22" s="7">
        <f>0.01*('[12]13-Mar-06'!$M23/(0.25*(9-'[12]13-Mar-06'!$F23)))/'[12]13-Mar-06'!$A23</f>
        <v>0.0011497435897435896</v>
      </c>
      <c r="O22" s="7">
        <f>0.01*('[13]27-Mar-06'!$M23/(0.25*(9-'[13]27-Mar-06'!$F23)))/'[13]27-Mar-06'!$A23</f>
        <v>0.0013873015873015874</v>
      </c>
      <c r="P22" s="7">
        <f>0.01*('[14]10-Apr-06'!$M23/(0.25*(9-'[14]10-Apr-06'!$F23)))/'[14]10-Apr-06'!$A23</f>
        <v>0.0030682539682539687</v>
      </c>
      <c r="Q22" s="7">
        <f>0.01*('[15]24-Apr-06'!$M23/(0.25*(9-'[15]24-Apr-06'!$F23)))/'[15]24-Apr-06'!$A23</f>
        <v>0.0002613888888888889</v>
      </c>
      <c r="R22" s="7">
        <f>0.01*('[16]8-May-06'!$M23/(0.25*(9-'[16]8-May-06'!$F23)))/'[16]8-May-06'!$A23</f>
        <v>0.004893703703703703</v>
      </c>
      <c r="S22" s="7">
        <f>0.01*('[17]23-May-06'!$M23/(0.25*(9-'[17]23-May-06'!$F23)))/'[17]23-May-06'!$A23</f>
        <v>0.0050841481481481475</v>
      </c>
      <c r="T22" s="7">
        <f>0.01*('[18]5-Jun-06'!$M23/(0.25*(9-'[18]5-Jun-06'!$F23)))/'[18]5-Jun-06'!$A23</f>
        <v>0.01760888888888889</v>
      </c>
      <c r="U22" s="7">
        <f>0.01*('[19]19-Jun-06'!$M23/(0.25*(9-'[19]19-Jun-06'!$F23)))/'[19]19-Jun-06'!$A23</f>
        <v>0.005720000000000001</v>
      </c>
      <c r="V22" s="7">
        <f>0.01*('[20]4-Jul-06'!$M23/(0.25*(9-'[20]4-Jul-06'!$F23)))/'[20]4-Jul-06'!$A23</f>
        <v>0.002465359477124183</v>
      </c>
      <c r="W22" s="7">
        <f>0.01*('[21]17-Jul-06'!$M23/(0.25*(9-'[21]17-Jul-06'!$F23)))/'[21]17-Jul-06'!$A23</f>
        <v>0.008735757575757576</v>
      </c>
      <c r="X22" s="7">
        <f>0.01*('[22]1-Aug-06'!$M23/(0.25*(9-'[22]1-Aug-06'!$F23)))/'[22]1-Aug-06'!$A23</f>
        <v>0.0046198518518518515</v>
      </c>
      <c r="Y22" s="7">
        <f>0.01*('[23]14-Aug-06'!$M23/(0.25*(9-'[23]14-Aug-06'!$F23)))/'[23]14-Aug-06'!$A23</f>
        <v>0.0026644444444444445</v>
      </c>
      <c r="Z22" s="7">
        <f>0.01*('[24]28-Aug-06'!$M23/(0.25*(9-'[24]28-Aug-06'!$F23)))/'[24]28-Aug-06'!$A23</f>
        <v>0.0039965811965811966</v>
      </c>
      <c r="AA22" s="7">
        <f>0.01*('[25]11-Sep-06'!$M23/(0.25*(9-'[25]11-Sep-06'!$F23)))/'[25]11-Sep-06'!$A23</f>
        <v>0.001023809523809524</v>
      </c>
      <c r="AB22" s="7">
        <f>0.01*('[26]25-Sep-06'!$M23/(0.25*(9-'[26]25-Sep-06'!$F23)))/'[26]25-Sep-06'!$A23</f>
        <v>0.00427047619047619</v>
      </c>
    </row>
    <row r="23" spans="2:28" ht="12">
      <c r="B23" s="5" t="s">
        <v>14</v>
      </c>
      <c r="C23" s="7">
        <f>0.01*('[1]10-Oct-05'!$M24/(0.25*(9-'[1]10-Oct-05'!$F24)))/'[1]10-Oct-05'!$A24</f>
        <v>0.006305714285714285</v>
      </c>
      <c r="D23" s="7">
        <f>0.01*('[2]24-Oct-05'!$M24/(0.25*(9-'[2]24-Oct-05'!$F24)))/'[2]24-Oct-05'!$A24</f>
        <v>0.0015279365079365079</v>
      </c>
      <c r="E23" s="7">
        <f>0.01*('[3]7-Nov-05'!$M24/(0.25*(9-'[3]7-Nov-05'!$F24)))/'[3]7-Nov-05'!$A24</f>
        <v>0.00041986928104575163</v>
      </c>
      <c r="F23" s="7">
        <f>0.01*('[4]21-Nov-05'!$M24/(0.25*(9-'[4]21-Nov-05'!$F24)))/'[4]21-Nov-05'!$A24</f>
        <v>0.0008658585858585858</v>
      </c>
      <c r="G23" s="7">
        <f>0.01*('[5]5-Dec-05'!$M24/(0.25*(9-'[5]5-Dec-05'!$F24)))/'[5]5-Dec-05'!$A24</f>
        <v>0.0013053968253968254</v>
      </c>
      <c r="H23" s="7">
        <f>0.01*('[6]19-Dec-05'!$M24/(0.25*(9-'[6]19-Dec-05'!$F24)))/'[6]19-Dec-05'!$A24</f>
        <v>0.0018355555555555558</v>
      </c>
      <c r="I23" s="7">
        <f>0.01*('[7]2-Jan-06'!$M24/(0.25*(9-'[7]2-Jan-06'!$F24)))/'[7]2-Jan-06'!$A24</f>
        <v>0.004264761904761905</v>
      </c>
      <c r="J23" s="7">
        <f>0.01*('[8]17-Jan-06'!$M24/(0.25*(9-'[8]17-Jan-06'!$F24)))/'[8]17-Jan-06'!$A24</f>
        <v>0.006949333333333333</v>
      </c>
      <c r="K23" s="7">
        <f>0.01*('[9]30-Jan-06'!$M24/(0.25*(9-'[9]30-Jan-06'!$F24)))/'[9]30-Jan-06'!$A24</f>
        <v>0.003628717948717949</v>
      </c>
      <c r="L23" s="7">
        <f>0.01*('[10]14-Feb-06'!$M24/(0.25*(9-'[10]14-Feb-06'!$F24)))/'[10]14-Feb-06'!$A24</f>
        <v>0.001969673202614379</v>
      </c>
      <c r="M23" s="7">
        <f>0.01*('[11]27-Feb-06'!$M24/(0.25*(9-'[11]27-Feb-06'!$F24)))/'[11]27-Feb-06'!$A24</f>
        <v>0.0010714814814814814</v>
      </c>
      <c r="N23" s="7">
        <f>0.01*('[12]13-Mar-06'!$M24/(0.25*(9-'[12]13-Mar-06'!$F24)))/'[12]13-Mar-06'!$A24</f>
        <v>0.002949059829059829</v>
      </c>
      <c r="O23" s="7">
        <f>0.01*('[13]27-Mar-06'!$M24/(0.25*(9-'[13]27-Mar-06'!$F24)))/'[13]27-Mar-06'!$A24</f>
        <v>0.00021047619047619048</v>
      </c>
      <c r="P23" s="7">
        <f>0.01*('[14]10-Apr-06'!$M24/(0.25*(9-'[14]10-Apr-06'!$F24)))/'[14]10-Apr-06'!$A24</f>
        <v>0.004049206349206349</v>
      </c>
      <c r="Q23" s="7">
        <f>0.01*('[15]24-Apr-06'!$M24/(0.25*(9-'[15]24-Apr-06'!$F24)))/'[15]24-Apr-06'!$A24</f>
        <v>0.00039388888888888893</v>
      </c>
      <c r="R23" s="7">
        <f>0.01*('[16]8-May-06'!$M24/(0.25*(9-'[16]8-May-06'!$F24)))/'[16]8-May-06'!$A24</f>
        <v>0.0004851851851851851</v>
      </c>
      <c r="S23" s="7">
        <f>0.01*('[17]23-May-06'!$M24/(0.25*(9-'[17]23-May-06'!$F24)))/'[17]23-May-06'!$A24</f>
        <v>0.0005226666666666666</v>
      </c>
      <c r="T23" s="7">
        <f>0.01*('[18]5-Jun-06'!$M24/(0.25*(9-'[18]5-Jun-06'!$F24)))/'[18]5-Jun-06'!$A24</f>
        <v>0.0071593162393162385</v>
      </c>
      <c r="U23" s="7">
        <f>0.01*('[19]19-Jun-06'!$M24/(0.25*(9-'[19]19-Jun-06'!$F24)))/'[19]19-Jun-06'!$A24</f>
        <v>0.0034038095238095247</v>
      </c>
      <c r="V23" s="7">
        <f>0.01*('[20]4-Jul-06'!$M24/(0.25*(9-'[20]4-Jul-06'!$F24)))/'[20]4-Jul-06'!$A24</f>
        <v>0.0024797385620915035</v>
      </c>
      <c r="W23" s="7">
        <f>0.01*('[21]17-Jul-06'!$M24/(0.25*(9-'[21]17-Jul-06'!$F24)))/'[21]17-Jul-06'!$A24</f>
        <v>0.0013632323232323233</v>
      </c>
      <c r="X23" s="7">
        <f>0.01*('[22]1-Aug-06'!$M24/(0.25*(9-'[22]1-Aug-06'!$F24)))/'[22]1-Aug-06'!$A24</f>
        <v>0.0025066666666666666</v>
      </c>
      <c r="Y23" s="7">
        <f>0.01*('[23]14-Aug-06'!$M24/(0.25*(9-'[23]14-Aug-06'!$F24)))/'[23]14-Aug-06'!$A24</f>
        <v>0.0023285714285714285</v>
      </c>
      <c r="Z23" s="7">
        <f>0.01*('[24]28-Aug-06'!$M24/(0.25*(9-'[24]28-Aug-06'!$F24)))/'[24]28-Aug-06'!$A24</f>
        <v>0.0019521367521367523</v>
      </c>
      <c r="AA23" s="7">
        <f>0.01*('[25]11-Sep-06'!$M24/(0.25*(9-'[25]11-Sep-06'!$F24)))/'[25]11-Sep-06'!$A24</f>
        <v>0.0008920634920634921</v>
      </c>
      <c r="AB23" s="7">
        <f>0.01*('[26]25-Sep-06'!$M24/(0.25*(9-'[26]25-Sep-06'!$F24)))/'[26]25-Sep-06'!$A24</f>
        <v>0.002086666666666667</v>
      </c>
    </row>
    <row r="24" spans="2:28" ht="12">
      <c r="B24" s="5" t="s">
        <v>15</v>
      </c>
      <c r="C24" s="7">
        <f>0.01*('[1]10-Oct-05'!$M25/(0.25*(9-'[1]10-Oct-05'!$F25)))/'[1]10-Oct-05'!$A25</f>
        <v>0.0022</v>
      </c>
      <c r="D24" s="7">
        <f>0.01*('[2]24-Oct-05'!$M25/(0.25*(9-'[2]24-Oct-05'!$F25)))/'[2]24-Oct-05'!$A25</f>
        <v>0.0018622222222222221</v>
      </c>
      <c r="E24" s="7">
        <f>0.01*('[3]7-Nov-05'!$M25/(0.25*(9-'[3]7-Nov-05'!$F25)))/'[3]7-Nov-05'!$A25</f>
        <v>0.0041533333333333335</v>
      </c>
      <c r="F24" s="7">
        <f>0.01*('[4]21-Nov-05'!$M25/(0.25*(9-'[4]21-Nov-05'!$F25)))/'[4]21-Nov-05'!$A25</f>
        <v>0.002783111111111111</v>
      </c>
      <c r="G24" s="7">
        <f>0.01*('[5]5-Dec-05'!$M25/(0.25*(9-'[5]5-Dec-05'!$F25)))/'[5]5-Dec-05'!$A25</f>
        <v>0.00044190476190476185</v>
      </c>
      <c r="H24" s="7">
        <f>0.01*('[6]19-Dec-05'!$M25/(0.25*(9-'[6]19-Dec-05'!$F25)))/'[6]19-Dec-05'!$A25</f>
        <v>0.0010965079365079366</v>
      </c>
      <c r="I24" s="7">
        <f>0.01*('[7]2-Jan-06'!$M25/(0.25*(9-'[7]2-Jan-06'!$F25)))/'[7]2-Jan-06'!$A25</f>
        <v>0.0011341666666666668</v>
      </c>
      <c r="J24" s="7">
        <f>0.01*('[8]17-Jan-06'!$M25/(0.25*(9-'[8]17-Jan-06'!$F25)))/'[8]17-Jan-06'!$A25</f>
        <v>0.0017931623931623935</v>
      </c>
      <c r="K24" s="7">
        <f>0.01*('[9]30-Jan-06'!$M25/(0.25*(9-'[9]30-Jan-06'!$F25)))/'[9]30-Jan-06'!$A25</f>
        <v>0.006644761904761904</v>
      </c>
      <c r="L24" s="7">
        <f>0.01*('[10]14-Feb-06'!$M25/(0.25*(9-'[10]14-Feb-06'!$F25)))/'[10]14-Feb-06'!$A25</f>
        <v>0.003938611111111111</v>
      </c>
      <c r="M24" s="7">
        <f>0.01*('[11]27-Feb-06'!$M25/(0.25*(9-'[11]27-Feb-06'!$F25)))/'[11]27-Feb-06'!$A25</f>
        <v>0.0023143111111111115</v>
      </c>
      <c r="N24" s="7">
        <f>0.01*('[12]13-Mar-06'!$M25/(0.25*(9-'[12]13-Mar-06'!$F25)))/'[12]13-Mar-06'!$A25</f>
        <v>0.0009852777777777778</v>
      </c>
      <c r="O24" s="7">
        <f>0.01*('[13]27-Mar-06'!$M25/(0.25*(9-'[13]27-Mar-06'!$F25)))/'[13]27-Mar-06'!$A25</f>
        <v>0.0029107692307692307</v>
      </c>
      <c r="P24" s="7">
        <f>0.01*('[14]10-Apr-06'!$M25/(0.25*(9-'[14]10-Apr-06'!$F25)))/'[14]10-Apr-06'!$A25</f>
        <v>0.003330793650793651</v>
      </c>
      <c r="Q24" s="7">
        <f>0.01*('[15]24-Apr-06'!$M25/(0.25*(9-'[15]24-Apr-06'!$F25)))/'[15]24-Apr-06'!$A25</f>
        <v>0.0019422222222222224</v>
      </c>
      <c r="R24" s="7">
        <f>0.01*('[16]8-May-06'!$M25/(0.25*(9-'[16]8-May-06'!$F25)))/'[16]8-May-06'!$A25</f>
        <v>0.014775873015873015</v>
      </c>
      <c r="S24" s="7">
        <f>0.01*('[17]23-May-06'!$M25/(0.25*(9-'[17]23-May-06'!$F25)))/'[17]23-May-06'!$A25</f>
        <v>0.002601111111111111</v>
      </c>
      <c r="T24" s="7">
        <f>0.01*('[18]5-Jun-06'!$M25/(0.25*(9-'[18]5-Jun-06'!$F25)))/'[18]5-Jun-06'!$A25</f>
        <v>0.005402777777777779</v>
      </c>
      <c r="U24" s="7">
        <f>0.01*('[19]19-Jun-06'!$M25/(0.25*(9-'[19]19-Jun-06'!$F25)))/'[19]19-Jun-06'!$A25</f>
        <v>0.006568000000000001</v>
      </c>
      <c r="V24" s="7">
        <f>0.01*('[20]4-Jul-06'!$M25/(0.25*(9-'[20]4-Jul-06'!$F25)))/'[20]4-Jul-06'!$A25</f>
        <v>0.013292991452991456</v>
      </c>
      <c r="W24" s="7">
        <f>0.01*('[21]17-Jul-06'!$M25/(0.25*(9-'[21]17-Jul-06'!$F25)))/'[21]17-Jul-06'!$A25</f>
        <v>0.0031134640522875816</v>
      </c>
      <c r="X24" s="7">
        <f>0.01*('[22]1-Aug-06'!$M25/(0.25*(9-'[22]1-Aug-06'!$F25)))/'[22]1-Aug-06'!$A25</f>
        <v>0.007174358974358974</v>
      </c>
      <c r="Y24" s="7">
        <f>0.01*('[23]14-Aug-06'!$M25/(0.25*(9-'[23]14-Aug-06'!$F25)))/'[23]14-Aug-06'!$A25</f>
        <v>0.02082828282828283</v>
      </c>
      <c r="Z24" s="7">
        <f>0.01*('[24]28-Aug-06'!$M25/(0.25*(9-'[24]28-Aug-06'!$F25)))/'[24]28-Aug-06'!$A25</f>
        <v>0.008600833333333334</v>
      </c>
      <c r="AA24" s="7">
        <f>0.01*('[25]11-Sep-06'!$M25/(0.25*(9-'[25]11-Sep-06'!$F25)))/'[25]11-Sep-06'!$A25</f>
        <v>0.00792786324786325</v>
      </c>
      <c r="AB24" s="7">
        <f>0.01*('[26]25-Sep-06'!$M25/(0.25*(9-'[26]25-Sep-06'!$F25)))/'[26]25-Sep-06'!$A25</f>
        <v>0.008308444444444446</v>
      </c>
    </row>
    <row r="25" spans="2:28" ht="12">
      <c r="B25" s="5" t="s">
        <v>16</v>
      </c>
      <c r="C25" s="7">
        <f>0.01*('[1]10-Oct-05'!$M26/(0.25*(9-'[1]10-Oct-05'!$F26)))/'[1]10-Oct-05'!$A26</f>
        <v>0.0006755555555555557</v>
      </c>
      <c r="D25" s="7">
        <f>0.01*('[2]24-Oct-05'!$M26/(0.25*(9-'[2]24-Oct-05'!$F26)))/'[2]24-Oct-05'!$A26</f>
        <v>0.0038506666666666667</v>
      </c>
      <c r="E25" s="7">
        <f>0.01*('[3]7-Nov-05'!$M26/(0.25*(9-'[3]7-Nov-05'!$F26)))/'[3]7-Nov-05'!$A26</f>
        <v>0.0021899999999999997</v>
      </c>
      <c r="F25" s="7">
        <f>0.01*('[4]21-Nov-05'!$M26/(0.25*(9-'[4]21-Nov-05'!$F26)))/'[4]21-Nov-05'!$A26</f>
        <v>0.0030622222222222227</v>
      </c>
      <c r="G25" s="7">
        <f>0.01*('[5]5-Dec-05'!$M26/(0.25*(9-'[5]5-Dec-05'!$F26)))/'[5]5-Dec-05'!$A26</f>
        <v>0.0006414814814814815</v>
      </c>
      <c r="H25" s="7">
        <f>0.01*('[6]19-Dec-05'!$M26/(0.25*(9-'[6]19-Dec-05'!$F26)))/'[6]19-Dec-05'!$A26</f>
        <v>0.001974017094017094</v>
      </c>
      <c r="I25" s="7">
        <f>0.01*('[7]2-Jan-06'!$M26/(0.25*(9-'[7]2-Jan-06'!$F26)))/'[7]2-Jan-06'!$A26</f>
        <v>0.0021100653594771242</v>
      </c>
      <c r="J25" s="7">
        <f>0.01*('[8]17-Jan-06'!$M26/(0.25*(9-'[8]17-Jan-06'!$F26)))/'[8]17-Jan-06'!$A26</f>
        <v>0.02715350427350427</v>
      </c>
      <c r="K25" s="7">
        <f>0.01*('[9]30-Jan-06'!$M26/(0.25*(9-'[9]30-Jan-06'!$F26)))/'[9]30-Jan-06'!$A26</f>
        <v>0.018253333333333333</v>
      </c>
      <c r="L25" s="7">
        <f>0.01*('[10]14-Feb-06'!$M26/(0.25*(9-'[10]14-Feb-06'!$F26)))/'[10]14-Feb-06'!$A26</f>
        <v>0.008973333333333333</v>
      </c>
      <c r="M25" s="7">
        <f>0.01*('[11]27-Feb-06'!$M26/(0.25*(9-'[11]27-Feb-06'!$F26)))/'[11]27-Feb-06'!$A26</f>
        <v>0.0019396825396825396</v>
      </c>
      <c r="N25" s="7">
        <f>0.01*('[12]13-Mar-06'!$M26/(0.25*(9-'[12]13-Mar-06'!$F26)))/'[12]13-Mar-06'!$A26</f>
        <v>0.007893333333333334</v>
      </c>
      <c r="O25" s="7">
        <f>0.01*('[13]27-Mar-06'!$M26/(0.25*(9-'[13]27-Mar-06'!$F26)))/'[13]27-Mar-06'!$A26</f>
        <v>0.0009006349206349207</v>
      </c>
      <c r="P25" s="7">
        <f>0.01*('[14]10-Apr-06'!$M26/(0.25*(9-'[14]10-Apr-06'!$F26)))/'[14]10-Apr-06'!$A26</f>
        <v>0.002753918128654971</v>
      </c>
      <c r="Q25" s="7">
        <f>0.01*('[15]24-Apr-06'!$M26/(0.25*(9-'[15]24-Apr-06'!$F26)))/'[15]24-Apr-06'!$A26</f>
        <v>0.007533827160493827</v>
      </c>
      <c r="R25" s="7">
        <f>0.01*('[16]8-May-06'!$M26/(0.25*(9-'[16]8-May-06'!$F26)))/'[16]8-May-06'!$A26</f>
        <v>0.00929059829059829</v>
      </c>
      <c r="S25" s="7">
        <f>0.01*('[17]23-May-06'!$M26/(0.25*(9-'[17]23-May-06'!$F26)))/'[17]23-May-06'!$A26</f>
        <v>0.0020722222222222223</v>
      </c>
      <c r="T25" s="7">
        <f>0.01*('[18]5-Jun-06'!$M26/(0.25*(9-'[18]5-Jun-06'!$F26)))/'[18]5-Jun-06'!$A26</f>
        <v>0.0013744444444444446</v>
      </c>
      <c r="U25" s="7">
        <f>0.01*('[19]19-Jun-06'!$M26/(0.25*(9-'[19]19-Jun-06'!$F26)))/'[19]19-Jun-06'!$A26</f>
        <v>0.0030235897435897433</v>
      </c>
      <c r="V25" s="7">
        <f>0.01*('[20]4-Jul-06'!$M26/(0.25*(9-'[20]4-Jul-06'!$F26)))/'[20]4-Jul-06'!$A26</f>
        <v>0.0025034074074074073</v>
      </c>
      <c r="W25" s="7">
        <f>0.01*('[21]17-Jul-06'!$M26/(0.25*(9-'[21]17-Jul-06'!$F26)))/'[21]17-Jul-06'!$A26</f>
        <v>0.0023837037037037034</v>
      </c>
      <c r="X25" s="7">
        <f>0.01*('[22]1-Aug-06'!$M26/(0.25*(9-'[22]1-Aug-06'!$F26)))/'[22]1-Aug-06'!$A26</f>
        <v>0.005873777777777778</v>
      </c>
      <c r="Y25" s="7">
        <f>0.01*('[23]14-Aug-06'!$M26/(0.25*(9-'[23]14-Aug-06'!$F26)))/'[23]14-Aug-06'!$A26</f>
        <v>0.0018959259259259257</v>
      </c>
      <c r="Z25" s="7">
        <f>0.01*('[24]28-Aug-06'!$M26/(0.25*(9-'[24]28-Aug-06'!$F26)))/'[24]28-Aug-06'!$A26</f>
        <v>0.002098730158730159</v>
      </c>
      <c r="AA25" s="7">
        <f>0.01*('[25]11-Sep-06'!$M26/(0.25*(9-'[25]11-Sep-06'!$F26)))/'[25]11-Sep-06'!$A26</f>
        <v>0.0054800000000000005</v>
      </c>
      <c r="AB25" s="7">
        <f>0.01*('[26]25-Sep-06'!$M26/(0.25*(9-'[26]25-Sep-06'!$F26)))/'[26]25-Sep-06'!$A26</f>
        <v>0.005565</v>
      </c>
    </row>
    <row r="26" spans="2:28" ht="12">
      <c r="B26" s="5" t="s">
        <v>17</v>
      </c>
      <c r="C26" s="7">
        <f>0.01*('[1]10-Oct-05'!$M27/(0.25*(9-'[1]10-Oct-05'!$F27)))/'[1]10-Oct-05'!$A27</f>
        <v>0.0016606349206349205</v>
      </c>
      <c r="D26" s="7">
        <f>0.01*('[2]24-Oct-05'!$M27/(0.25*(9-'[2]24-Oct-05'!$F27)))/'[2]24-Oct-05'!$A27</f>
        <v>0.005286666666666667</v>
      </c>
      <c r="E26" s="7">
        <f>0.01*('[3]7-Nov-05'!$M27/(0.25*(9-'[3]7-Nov-05'!$F27)))/'[3]7-Nov-05'!$A27</f>
        <v>0.0007312418300653595</v>
      </c>
      <c r="F26" s="7">
        <f>0.01*('[4]21-Nov-05'!$M27/(0.25*(9-'[4]21-Nov-05'!$F27)))/'[4]21-Nov-05'!$A27</f>
        <v>0.0001637037037037037</v>
      </c>
      <c r="G26" s="7">
        <f>0.01*('[5]5-Dec-05'!$M27/(0.25*(9-'[5]5-Dec-05'!$F27)))/'[5]5-Dec-05'!$A27</f>
        <v>0.001277948717948718</v>
      </c>
      <c r="H26" s="7">
        <f>0.01*('[6]19-Dec-05'!$M27/(0.25*(9-'[6]19-Dec-05'!$F27)))/'[6]19-Dec-05'!$A27</f>
        <v>0.005153968253968254</v>
      </c>
      <c r="I26" s="7">
        <f>0.01*('[7]2-Jan-06'!$M27/(0.25*(9-'[7]2-Jan-06'!$F27)))/'[7]2-Jan-06'!$A27</f>
        <v>0.000192</v>
      </c>
      <c r="J26" s="7">
        <f>0.01*('[8]17-Jan-06'!$M27/(0.25*(9-'[8]17-Jan-06'!$F27)))/'[8]17-Jan-06'!$A27</f>
        <v>0.0012238095238095241</v>
      </c>
      <c r="K26" s="7">
        <f>0.01*('[9]30-Jan-06'!$M27/(0.25*(9-'[9]30-Jan-06'!$F27)))/'[9]30-Jan-06'!$A27</f>
        <v>0.0022912820512820515</v>
      </c>
      <c r="L26" s="7">
        <f>0.01*('[10]14-Feb-06'!$M27/(0.25*(9-'[10]14-Feb-06'!$F27)))/'[10]14-Feb-06'!$A27</f>
        <v>0.005515294117647058</v>
      </c>
      <c r="M26" s="7">
        <f>0.01*('[11]27-Feb-06'!$M27/(0.25*(9-'[11]27-Feb-06'!$F27)))/'[11]27-Feb-06'!$A27</f>
        <v>0.0025355555555555557</v>
      </c>
      <c r="N26" s="7">
        <f>0.01*('[12]13-Mar-06'!$M27/(0.25*(9-'[12]13-Mar-06'!$F27)))/'[12]13-Mar-06'!$A27</f>
        <v>0.0005149206349206348</v>
      </c>
      <c r="O26" s="7">
        <f>0.01*('[13]27-Mar-06'!$M27/(0.25*(9-'[13]27-Mar-06'!$F27)))/'[13]27-Mar-06'!$A27</f>
        <v>0.0009076923076923078</v>
      </c>
      <c r="P26" s="7">
        <f>0.01*('[14]10-Apr-06'!$M27/(0.25*(9-'[14]10-Apr-06'!$F27)))/'[14]10-Apr-06'!$A27</f>
        <v>0.0009267724867724868</v>
      </c>
      <c r="Q26" s="7">
        <f>0.01*('[15]24-Apr-06'!$M27/(0.25*(9-'[15]24-Apr-06'!$F27)))/'[15]24-Apr-06'!$A27</f>
        <v>0.0005906172839506173</v>
      </c>
      <c r="R26" s="7">
        <f>0.01*('[16]8-May-06'!$M27/(0.25*(9-'[16]8-May-06'!$F27)))/'[16]8-May-06'!$A27</f>
        <v>0.0006851851851851853</v>
      </c>
      <c r="S26" s="7">
        <f>0.01*('[17]23-May-06'!$M27/(0.25*(9-'[17]23-May-06'!$F27)))/'[17]23-May-06'!$A27</f>
        <v>0.0009518954248366014</v>
      </c>
      <c r="T26" s="7">
        <f>0.01*('[18]5-Jun-06'!$M27/(0.25*(9-'[18]5-Jun-06'!$F27)))/'[18]5-Jun-06'!$A27</f>
        <v>0.0008436363636363637</v>
      </c>
      <c r="U26" s="7">
        <f>0.01*('[19]19-Jun-06'!$M27/(0.25*(9-'[19]19-Jun-06'!$F27)))/'[19]19-Jun-06'!$A27</f>
        <v>0.002153968253968254</v>
      </c>
      <c r="V26" s="7">
        <f>0.01*('[20]4-Jul-06'!$M27/(0.25*(9-'[20]4-Jul-06'!$F27)))/'[20]4-Jul-06'!$A27</f>
        <v>0.0016598692810457518</v>
      </c>
      <c r="W26" s="7">
        <f>0.01*('[21]17-Jul-06'!$M27/(0.25*(9-'[21]17-Jul-06'!$F27)))/'[21]17-Jul-06'!$A27</f>
        <v>0.001408888888888889</v>
      </c>
      <c r="X26" s="7">
        <f>0.01*('[22]1-Aug-06'!$M27/(0.25*(9-'[22]1-Aug-06'!$F27)))/'[22]1-Aug-06'!$A27</f>
        <v>0.0021380952380952384</v>
      </c>
      <c r="Y26" s="7">
        <f>0.01*('[23]14-Aug-06'!$M27/(0.25*(9-'[23]14-Aug-06'!$F27)))/'[23]14-Aug-06'!$A27</f>
        <v>0.0013704761904761906</v>
      </c>
      <c r="Z26" s="7">
        <f>0.01*('[24]28-Aug-06'!$M27/(0.25*(9-'[24]28-Aug-06'!$F27)))/'[24]28-Aug-06'!$A27</f>
        <v>0.001055042735042735</v>
      </c>
      <c r="AA26" s="7">
        <f>0.01*('[25]11-Sep-06'!$M27/(0.25*(9-'[25]11-Sep-06'!$F27)))/'[25]11-Sep-06'!$A27</f>
        <v>0.0016425396825396823</v>
      </c>
      <c r="AB26" s="7">
        <f>0.01*('[26]25-Sep-06'!$M27/(0.25*(9-'[26]25-Sep-06'!$F27)))/'[26]25-Sep-06'!$A27</f>
        <v>0.005568296296296296</v>
      </c>
    </row>
    <row r="27" spans="2:28" ht="12">
      <c r="B27" s="5" t="s">
        <v>18</v>
      </c>
      <c r="C27" s="7">
        <f>0.01*('[1]10-Oct-05'!$M28/(0.25*(9-'[1]10-Oct-05'!$F28)))/'[1]10-Oct-05'!$A28</f>
        <v>0.007061587301587302</v>
      </c>
      <c r="D27" s="7">
        <f>0.01*('[2]24-Oct-05'!$M28/(0.25*(9-'[2]24-Oct-05'!$F28)))/'[2]24-Oct-05'!$A28</f>
        <v>0.0012882539682539682</v>
      </c>
      <c r="E27" s="7">
        <f>0.01*('[3]7-Nov-05'!$M28/(0.25*(9-'[3]7-Nov-05'!$F28)))/'[3]7-Nov-05'!$A28</f>
        <v>0.001841045751633987</v>
      </c>
      <c r="F27" s="7">
        <f>0.01*('[4]21-Nov-05'!$M28/(0.25*(9-'[4]21-Nov-05'!$F28)))/'[4]21-Nov-05'!$A28</f>
        <v>0.0012507407407407408</v>
      </c>
      <c r="G27" s="7">
        <f>0.01*('[5]5-Dec-05'!$M28/(0.25*(9-'[5]5-Dec-05'!$F28)))/'[5]5-Dec-05'!$A28</f>
        <v>0.0011483760683760685</v>
      </c>
      <c r="H27" s="7">
        <f>0.01*('[6]19-Dec-05'!$M28/(0.25*(9-'[6]19-Dec-05'!$F28)))/'[6]19-Dec-05'!$A28</f>
        <v>0.0019165079365079363</v>
      </c>
      <c r="I27" s="7">
        <f>0.01*('[7]2-Jan-06'!$M28/(0.25*(9-'[7]2-Jan-06'!$F28)))/'[7]2-Jan-06'!$A28</f>
        <v>0.0007543703703703704</v>
      </c>
      <c r="J27" s="7">
        <f>0.01*('[8]17-Jan-06'!$M28/(0.25*(9-'[8]17-Jan-06'!$F28)))/'[8]17-Jan-06'!$A28</f>
        <v>0.0016022222222222221</v>
      </c>
      <c r="K27" s="7">
        <f>0.01*('[9]30-Jan-06'!$M28/(0.25*(9-'[9]30-Jan-06'!$F28)))/'[9]30-Jan-06'!$A28</f>
        <v>0.0021254700854700854</v>
      </c>
      <c r="L27" s="7">
        <f>0.01*('[10]14-Feb-06'!$M28/(0.25*(9-'[10]14-Feb-06'!$F28)))/'[10]14-Feb-06'!$A28</f>
        <v>0.0008826143790849674</v>
      </c>
      <c r="M27" s="7">
        <f>0.01*('[11]27-Feb-06'!$M28/(0.25*(9-'[11]27-Feb-06'!$F28)))/'[11]27-Feb-06'!$A28</f>
        <v>0.0011544444444444445</v>
      </c>
      <c r="N27" s="7">
        <f>0.01*('[12]13-Mar-06'!$M28/(0.25*(9-'[12]13-Mar-06'!$F28)))/'[12]13-Mar-06'!$A28</f>
        <v>0.00034920634920634913</v>
      </c>
      <c r="O27" s="7">
        <f>0.01*('[13]27-Mar-06'!$M28/(0.25*(9-'[13]27-Mar-06'!$F28)))/'[13]27-Mar-06'!$A28</f>
        <v>0.0007596581196581194</v>
      </c>
      <c r="P27" s="7">
        <f>0.01*('[14]10-Apr-06'!$M28/(0.25*(9-'[14]10-Apr-06'!$F28)))/'[14]10-Apr-06'!$A28</f>
        <v>0.0016751322751322757</v>
      </c>
      <c r="Q27" s="7">
        <f>0.01*('[15]24-Apr-06'!$M28/(0.25*(9-'[15]24-Apr-06'!$F28)))/'[15]24-Apr-06'!$A28</f>
        <v>0.0004671604938271605</v>
      </c>
      <c r="R27" s="7">
        <f>0.01*('[16]8-May-06'!$M28/(0.25*(9-'[16]8-May-06'!$F28)))/'[16]8-May-06'!$A28</f>
        <v>0.0008114814814814815</v>
      </c>
      <c r="S27" s="7">
        <f>0.01*('[17]23-May-06'!$M28/(0.25*(9-'[17]23-May-06'!$F28)))/'[17]23-May-06'!$A28</f>
        <v>0.0018687581699346405</v>
      </c>
      <c r="T27" s="7">
        <f>0.01*('[18]5-Jun-06'!$M28/(0.25*(9-'[18]5-Jun-06'!$F28)))/'[18]5-Jun-06'!$A28</f>
        <v>0.0019539393939393937</v>
      </c>
      <c r="U27" s="7">
        <f>0.01*('[19]19-Jun-06'!$M28/(0.25*(9-'[19]19-Jun-06'!$F28)))/'[19]19-Jun-06'!$A28</f>
        <v>0.0011838095238095238</v>
      </c>
      <c r="V27" s="7">
        <f>0.01*('[20]4-Jul-06'!$M28/(0.25*(9-'[20]4-Jul-06'!$F28)))/'[20]4-Jul-06'!$A28</f>
        <v>0.0012350326797385624</v>
      </c>
      <c r="W27" s="7">
        <f>0.01*('[21]17-Jul-06'!$M28/(0.25*(9-'[21]17-Jul-06'!$F28)))/'[21]17-Jul-06'!$A28</f>
        <v>0.0013085185185185188</v>
      </c>
      <c r="X27" s="7">
        <f>0.01*('[22]1-Aug-06'!$M28/(0.25*(9-'[22]1-Aug-06'!$F28)))/'[22]1-Aug-06'!$A28</f>
        <v>0.0012780952380952381</v>
      </c>
      <c r="Y27" s="7">
        <f>0.01*('[23]14-Aug-06'!$M28/(0.25*(9-'[23]14-Aug-06'!$F28)))/'[23]14-Aug-06'!$A28</f>
        <v>0.0013114285714285715</v>
      </c>
      <c r="Z27" s="7">
        <f>0.01*('[24]28-Aug-06'!$M28/(0.25*(9-'[24]28-Aug-06'!$F28)))/'[24]28-Aug-06'!$A28</f>
        <v>0.0021029059829059827</v>
      </c>
      <c r="AA27" s="7">
        <f>0.01*('[25]11-Sep-06'!$M28/(0.25*(9-'[25]11-Sep-06'!$F28)))/'[25]11-Sep-06'!$A28</f>
        <v>0.002916190476190476</v>
      </c>
      <c r="AB27" s="7">
        <f>0.01*('[26]25-Sep-06'!$M28/(0.25*(9-'[26]25-Sep-06'!$F28)))/'[26]25-Sep-06'!$A28</f>
        <v>0.003</v>
      </c>
    </row>
    <row r="28" spans="2:28" ht="12">
      <c r="B28" s="5" t="s">
        <v>19</v>
      </c>
      <c r="C28" s="7">
        <f>0.01*('[1]10-Oct-05'!$M29/(0.25*(9-'[1]10-Oct-05'!$F29)))/'[1]10-Oct-05'!$A29</f>
        <v>0.0007184126984126983</v>
      </c>
      <c r="D28" s="7">
        <f>0.01*('[2]24-Oct-05'!$M29/(0.25*(9-'[2]24-Oct-05'!$F29)))/'[2]24-Oct-05'!$A29</f>
        <v>0.0018504761904761904</v>
      </c>
      <c r="E28" s="7">
        <f>0.01*('[3]7-Nov-05'!$M29/(0.25*(9-'[3]7-Nov-05'!$F29)))/'[3]7-Nov-05'!$A29</f>
        <v>0.0002732352941176471</v>
      </c>
      <c r="F28" s="7">
        <f>0.01*('[4]21-Nov-05'!$M29/(0.25*(9-'[4]21-Nov-05'!$F29)))/'[4]21-Nov-05'!$A29</f>
        <v>0.00038424242424242426</v>
      </c>
      <c r="G28" s="7">
        <f>0.01*('[5]5-Dec-05'!$M29/(0.25*(9-'[5]5-Dec-05'!$F29)))/'[5]5-Dec-05'!$A29</f>
        <v>0.0002184126984126984</v>
      </c>
      <c r="H28" s="7">
        <f>0.01*('[6]19-Dec-05'!$M29/(0.25*(9-'[6]19-Dec-05'!$F29)))/'[6]19-Dec-05'!$A29</f>
        <v>0.001513015873015873</v>
      </c>
      <c r="I28" s="7">
        <f>0.01*('[7]2-Jan-06'!$M29/(0.25*(9-'[7]2-Jan-06'!$F29)))/'[7]2-Jan-06'!$A29</f>
        <v>0.0013057142857142855</v>
      </c>
      <c r="J28" s="7">
        <f>0.01*('[8]17-Jan-06'!$M29/(0.25*(9-'[8]17-Jan-06'!$F29)))/'[8]17-Jan-06'!$A29</f>
        <v>0.0017205925925925928</v>
      </c>
      <c r="K28" s="7">
        <f>0.01*('[9]30-Jan-06'!$M29/(0.25*(9-'[9]30-Jan-06'!$F29)))/'[9]30-Jan-06'!$A29</f>
        <v>0.0028304273504273503</v>
      </c>
      <c r="L28" s="7">
        <f>0.01*('[10]14-Feb-06'!$M29/(0.25*(9-'[10]14-Feb-06'!$F29)))/'[10]14-Feb-06'!$A29</f>
        <v>0.0066611764705882355</v>
      </c>
      <c r="M28" s="7">
        <f>0.01*('[11]27-Feb-06'!$M29/(0.25*(9-'[11]27-Feb-06'!$F29)))/'[11]27-Feb-06'!$A29</f>
        <v>0.0023799999999999997</v>
      </c>
      <c r="N28" s="7">
        <f>0.01*('[12]13-Mar-06'!$M29/(0.25*(9-'[12]13-Mar-06'!$F29)))/'[12]13-Mar-06'!$A29</f>
        <v>0.003381538461538461</v>
      </c>
      <c r="O28" s="7">
        <f>0.01*('[13]27-Mar-06'!$M29/(0.25*(9-'[13]27-Mar-06'!$F29)))/'[13]27-Mar-06'!$A29</f>
        <v>0.0020498412698412697</v>
      </c>
      <c r="P28" s="7">
        <f>0.01*('[14]10-Apr-06'!$M29/(0.25*(9-'[14]10-Apr-06'!$F29)))/'[14]10-Apr-06'!$A29</f>
        <v>0.008978412698412699</v>
      </c>
      <c r="Q28" s="7">
        <f>0.01*('[15]24-Apr-06'!$M29/(0.25*(9-'[15]24-Apr-06'!$F29)))/'[15]24-Apr-06'!$A29</f>
        <v>0.005193333333333334</v>
      </c>
      <c r="R28" s="7">
        <f>0.01*('[16]8-May-06'!$M29/(0.25*(9-'[16]8-May-06'!$F29)))/'[16]8-May-06'!$A29</f>
        <v>0.0011411111111111112</v>
      </c>
      <c r="S28" s="7">
        <f>0.01*('[17]23-May-06'!$M29/(0.25*(9-'[17]23-May-06'!$F29)))/'[17]23-May-06'!$A29</f>
        <v>0.0004032592592592593</v>
      </c>
      <c r="T28" s="7">
        <f>0.01*('[18]5-Jun-06'!$M29/(0.25*(9-'[18]5-Jun-06'!$F29)))/'[18]5-Jun-06'!$A29</f>
        <v>0.002013333333333333</v>
      </c>
      <c r="U28" s="7">
        <f>0.01*('[19]19-Jun-06'!$M29/(0.25*(9-'[19]19-Jun-06'!$F29)))/'[19]19-Jun-06'!$A29</f>
        <v>0.0016396825396825397</v>
      </c>
      <c r="V28" s="7">
        <f>0.01*('[20]4-Jul-06'!$M29/(0.25*(9-'[20]4-Jul-06'!$F29)))/'[20]4-Jul-06'!$A29</f>
        <v>0.002068235294117647</v>
      </c>
      <c r="W28" s="7">
        <f>0.01*('[21]17-Jul-06'!$M29/(0.25*(9-'[21]17-Jul-06'!$F29)))/'[21]17-Jul-06'!$A29</f>
        <v>0.0023272727272727273</v>
      </c>
      <c r="X28" s="7">
        <f>0.01*('[22]1-Aug-06'!$M29/(0.25*(9-'[22]1-Aug-06'!$F29)))/'[22]1-Aug-06'!$A29</f>
        <v>0.0025517037037037036</v>
      </c>
      <c r="Y28" s="7">
        <f>0.01*('[23]14-Aug-06'!$M29/(0.25*(9-'[23]14-Aug-06'!$F29)))/'[23]14-Aug-06'!$A29</f>
        <v>0.002321904761904762</v>
      </c>
      <c r="Z28" s="7">
        <f>0.01*('[24]28-Aug-06'!$M29/(0.25*(9-'[24]28-Aug-06'!$F29)))/'[24]28-Aug-06'!$A29</f>
        <v>0.002057435897435897</v>
      </c>
      <c r="AA28" s="7">
        <f>0.01*('[25]11-Sep-06'!$M29/(0.25*(9-'[25]11-Sep-06'!$F29)))/'[25]11-Sep-06'!$A29</f>
        <v>0.0025253968253968256</v>
      </c>
      <c r="AB28" s="7">
        <f>0.01*('[26]25-Sep-06'!$M29/(0.25*(9-'[26]25-Sep-06'!$F29)))/'[26]25-Sep-06'!$A29</f>
        <v>0.0017466666666666665</v>
      </c>
    </row>
    <row r="29" spans="2:28" ht="12">
      <c r="B29" s="5" t="s">
        <v>20</v>
      </c>
      <c r="C29" s="7">
        <f>0.01*('[1]10-Oct-05'!$M30/(0.25*(9-'[1]10-Oct-05'!$F30)))/'[1]10-Oct-05'!$A30</f>
        <v>0.0006568253968253969</v>
      </c>
      <c r="D29" s="7">
        <f>0.01*('[2]24-Oct-05'!$M30/(0.25*(9-'[2]24-Oct-05'!$F30)))/'[2]24-Oct-05'!$A30</f>
        <v>0.0015012698412698415</v>
      </c>
      <c r="E29" s="7">
        <f>0.01*('[3]7-Nov-05'!$M30/(0.25*(9-'[3]7-Nov-05'!$F30)))/'[3]7-Nov-05'!$A30</f>
        <v>0.0008718954248366013</v>
      </c>
      <c r="F29" s="7">
        <f>0.01*('[4]21-Nov-05'!$M30/(0.25*(9-'[4]21-Nov-05'!$F30)))/'[4]21-Nov-05'!$A30</f>
        <v>0.001227070707070707</v>
      </c>
      <c r="G29" s="7">
        <f>0.01*('[5]5-Dec-05'!$M30/(0.25*(9-'[5]5-Dec-05'!$F30)))/'[5]5-Dec-05'!$A30</f>
        <v>0.000306984126984127</v>
      </c>
      <c r="H29" s="7">
        <f>0.01*('[6]19-Dec-05'!$M30/(0.25*(9-'[6]19-Dec-05'!$F30)))/'[6]19-Dec-05'!$A30</f>
        <v>0.00024249999999999996</v>
      </c>
      <c r="I29" s="7">
        <f>0.01*('[7]2-Jan-06'!$M30/(0.25*(9-'[7]2-Jan-06'!$F30)))/'[7]2-Jan-06'!$A30</f>
        <v>0.0013639285714285715</v>
      </c>
      <c r="J29" s="7">
        <f>0.01*('[8]17-Jan-06'!$M30/(0.25*(9-'[8]17-Jan-06'!$F30)))/'[8]17-Jan-06'!$A30</f>
        <v>0.0036874074074074075</v>
      </c>
      <c r="K29" s="7">
        <f>0.01*('[9]30-Jan-06'!$M30/(0.25*(9-'[9]30-Jan-06'!$F30)))/'[9]30-Jan-06'!$A30</f>
        <v>0.001417094017094017</v>
      </c>
      <c r="L29" s="7">
        <f>0.01*('[10]14-Feb-06'!$M30/(0.25*(9-'[10]14-Feb-06'!$F30)))/'[10]14-Feb-06'!$A30</f>
        <v>0.0010295424836601307</v>
      </c>
      <c r="M29" s="7">
        <f>0.01*('[11]27-Feb-06'!$M30/(0.25*(9-'[11]27-Feb-06'!$F30)))/'[11]27-Feb-06'!$A30</f>
        <v>0.0013803703703703703</v>
      </c>
      <c r="N29" s="7">
        <f>0.01*('[12]13-Mar-06'!$M30/(0.25*(9-'[12]13-Mar-06'!$F30)))/'[12]13-Mar-06'!$A30</f>
        <v>0.01856068376068376</v>
      </c>
      <c r="O29" s="7">
        <f>0.01*('[13]27-Mar-06'!$M30/(0.25*(9-'[13]27-Mar-06'!$F30)))/'[13]27-Mar-06'!$A30</f>
        <v>0.0028793650793650797</v>
      </c>
      <c r="P29" s="7">
        <f>0.01*('[14]10-Apr-06'!$M30/(0.25*(9-'[14]10-Apr-06'!$F30)))/'[14]10-Apr-06'!$A30</f>
        <v>0.0002503571428571429</v>
      </c>
      <c r="Q29" s="7">
        <f>0.01*('[15]24-Apr-06'!$M30/(0.25*(9-'[15]24-Apr-06'!$F30)))/'[15]24-Apr-06'!$A30</f>
        <v>0.0009969444444444446</v>
      </c>
      <c r="R29" s="7">
        <f>0.01*('[16]8-May-06'!$M30/(0.25*(9-'[16]8-May-06'!$F30)))/'[16]8-May-06'!$A30</f>
        <v>0.001877037037037037</v>
      </c>
      <c r="S29" s="7">
        <f>0.01*('[17]23-May-06'!$M30/(0.25*(9-'[17]23-May-06'!$F30)))/'[17]23-May-06'!$A30</f>
        <v>0.0013685925925925927</v>
      </c>
      <c r="T29" s="7">
        <f>0.01*('[18]5-Jun-06'!$M30/(0.25*(9-'[18]5-Jun-06'!$F30)))/'[18]5-Jun-06'!$A30</f>
        <v>0.00131008547008547</v>
      </c>
      <c r="U29" s="7">
        <f>0.01*('[19]19-Jun-06'!$M30/(0.25*(9-'[19]19-Jun-06'!$F30)))/'[19]19-Jun-06'!$A30</f>
        <v>0.0002933333333333333</v>
      </c>
      <c r="V29" s="7">
        <f>0.01*('[20]4-Jul-06'!$M30/(0.25*(9-'[20]4-Jul-06'!$F30)))/'[20]4-Jul-06'!$A30</f>
        <v>0.0023466666666666666</v>
      </c>
      <c r="W29" s="7">
        <f>0.01*('[21]17-Jul-06'!$M30/(0.25*(9-'[21]17-Jul-06'!$F30)))/'[21]17-Jul-06'!$A30</f>
        <v>0.0011014141414141417</v>
      </c>
      <c r="X29" s="7">
        <f>0.01*('[22]1-Aug-06'!$M30/(0.25*(9-'[22]1-Aug-06'!$F30)))/'[22]1-Aug-06'!$A30</f>
        <v>0.0014314074074074075</v>
      </c>
      <c r="Y29" s="7">
        <f>0.01*('[23]14-Aug-06'!$M30/(0.25*(9-'[23]14-Aug-06'!$F30)))/'[23]14-Aug-06'!$A30</f>
        <v>0.0016307936507936511</v>
      </c>
      <c r="Z29" s="7">
        <f>0.01*('[24]28-Aug-06'!$M30/(0.25*(9-'[24]28-Aug-06'!$F30)))/'[24]28-Aug-06'!$A30</f>
        <v>0.0008776068376068377</v>
      </c>
      <c r="AA29" s="7">
        <f>0.01*('[25]11-Sep-06'!$M30/(0.25*(9-'[25]11-Sep-06'!$F30)))/'[25]11-Sep-06'!$A30</f>
        <v>0.0007253968253968253</v>
      </c>
      <c r="AB29" s="7">
        <f>0.01*('[26]25-Sep-06'!$M30/(0.25*(9-'[26]25-Sep-06'!$F30)))/'[26]25-Sep-06'!$A30</f>
        <v>0.0032336507936507933</v>
      </c>
    </row>
    <row r="31" spans="2:29" s="2" customFormat="1" ht="12">
      <c r="B31" s="4" t="s">
        <v>2</v>
      </c>
      <c r="C31" s="3">
        <f>LEAFDATA0506!C31</f>
        <v>38635</v>
      </c>
      <c r="D31" s="3">
        <f>LEAFDATA0506!D31</f>
        <v>38649</v>
      </c>
      <c r="E31" s="3">
        <f>LEAFDATA0506!E31</f>
        <v>38663</v>
      </c>
      <c r="F31" s="3">
        <f>LEAFDATA0506!F31</f>
        <v>38677</v>
      </c>
      <c r="G31" s="3">
        <f>LEAFDATA0506!G31</f>
        <v>38691</v>
      </c>
      <c r="H31" s="3">
        <f>LEAFDATA0506!H31</f>
        <v>38705</v>
      </c>
      <c r="I31" s="3">
        <f>LEAFDATA0506!I31</f>
        <v>38719</v>
      </c>
      <c r="J31" s="3">
        <f>LEAFDATA0506!J31</f>
        <v>38734</v>
      </c>
      <c r="K31" s="3">
        <f>LEAFDATA0506!K31</f>
        <v>38747</v>
      </c>
      <c r="L31" s="3">
        <f>LEAFDATA0506!L31</f>
        <v>38762</v>
      </c>
      <c r="M31" s="3">
        <f>LEAFDATA0506!M31</f>
        <v>38775</v>
      </c>
      <c r="N31" s="3">
        <f>LEAFDATA0506!N31</f>
        <v>38789</v>
      </c>
      <c r="O31" s="3">
        <f>LEAFDATA0506!O31</f>
        <v>38803</v>
      </c>
      <c r="P31" s="3">
        <f>LEAFDATA0506!P31</f>
        <v>38817</v>
      </c>
      <c r="Q31" s="3">
        <f>LEAFDATA0506!Q31</f>
        <v>38831</v>
      </c>
      <c r="R31" s="3">
        <f>LEAFDATA0506!R31</f>
        <v>38845</v>
      </c>
      <c r="S31" s="3">
        <f>LEAFDATA0506!S31</f>
        <v>38860</v>
      </c>
      <c r="T31" s="3">
        <f>LEAFDATA0506!T31</f>
        <v>38873</v>
      </c>
      <c r="U31" s="3">
        <f>LEAFDATA0506!U31</f>
        <v>38887</v>
      </c>
      <c r="V31" s="3">
        <f>LEAFDATA0506!V31</f>
        <v>38902</v>
      </c>
      <c r="W31" s="3">
        <f>LEAFDATA0506!W31</f>
        <v>38915</v>
      </c>
      <c r="X31" s="3">
        <f>LEAFDATA0506!X31</f>
        <v>38930</v>
      </c>
      <c r="Y31" s="3">
        <f>LEAFDATA0506!Y31</f>
        <v>38943</v>
      </c>
      <c r="Z31" s="3">
        <f>LEAFDATA0506!Z31</f>
        <v>38957</v>
      </c>
      <c r="AA31" s="3">
        <f>LEAFDATA0506!AA31</f>
        <v>38971</v>
      </c>
      <c r="AB31" s="3">
        <f>LEAFDATA0506!AB31</f>
        <v>38985</v>
      </c>
      <c r="AC31" s="11"/>
    </row>
    <row r="32" spans="2:28" ht="12">
      <c r="B32" s="5" t="s">
        <v>22</v>
      </c>
      <c r="C32" s="7">
        <f aca="true" t="shared" si="0" ref="C32:L32">AVERAGE(C12:C17)</f>
        <v>0.0027964550264550267</v>
      </c>
      <c r="D32" s="7">
        <f t="shared" si="0"/>
        <v>0.002367375661375662</v>
      </c>
      <c r="E32" s="7">
        <f t="shared" si="0"/>
        <v>0.010279424333836098</v>
      </c>
      <c r="F32" s="7">
        <f t="shared" si="0"/>
        <v>0.004617940928896812</v>
      </c>
      <c r="G32" s="7">
        <f t="shared" si="0"/>
        <v>0.005698118979785646</v>
      </c>
      <c r="H32" s="7">
        <f t="shared" si="0"/>
        <v>0.0071028783068783075</v>
      </c>
      <c r="I32" s="7">
        <f t="shared" si="0"/>
        <v>0.0059260383597883595</v>
      </c>
      <c r="J32" s="7">
        <f t="shared" si="0"/>
        <v>0.010084307081807081</v>
      </c>
      <c r="K32" s="7">
        <f t="shared" si="0"/>
        <v>0.017973548534798538</v>
      </c>
      <c r="L32" s="7">
        <f t="shared" si="0"/>
        <v>0.0077273521032344555</v>
      </c>
      <c r="M32" s="7">
        <f aca="true" t="shared" si="1" ref="M32:V32">AVERAGE(M12:M17)</f>
        <v>0.007357697056030389</v>
      </c>
      <c r="N32" s="7">
        <f t="shared" si="1"/>
        <v>0.007748283475783477</v>
      </c>
      <c r="O32" s="7">
        <f t="shared" si="1"/>
        <v>0.004312718762718762</v>
      </c>
      <c r="P32" s="7">
        <f t="shared" si="1"/>
        <v>0.008246719576719576</v>
      </c>
      <c r="Q32" s="7">
        <f t="shared" si="1"/>
        <v>0.0025348717948717944</v>
      </c>
      <c r="R32" s="7">
        <f t="shared" si="1"/>
        <v>0.0012499294532627866</v>
      </c>
      <c r="S32" s="7">
        <f t="shared" si="1"/>
        <v>0.0023548511256354394</v>
      </c>
      <c r="T32" s="7">
        <f t="shared" si="1"/>
        <v>0.005982461797461797</v>
      </c>
      <c r="U32" s="7">
        <f t="shared" si="1"/>
        <v>0.004473516754850088</v>
      </c>
      <c r="V32" s="7">
        <f t="shared" si="1"/>
        <v>0.008089401948813713</v>
      </c>
      <c r="W32" s="7">
        <f aca="true" t="shared" si="2" ref="W32:AB32">AVERAGE(W12:W17)</f>
        <v>0.007947223344556678</v>
      </c>
      <c r="X32" s="7">
        <f t="shared" si="2"/>
        <v>0.005401777777777779</v>
      </c>
      <c r="Y32" s="7">
        <f t="shared" si="2"/>
        <v>0.005513151755651755</v>
      </c>
      <c r="Z32" s="7">
        <f t="shared" si="2"/>
        <v>0.0033528381495048164</v>
      </c>
      <c r="AA32" s="7">
        <f t="shared" si="2"/>
        <v>0.002443474765974766</v>
      </c>
      <c r="AB32" s="7">
        <f t="shared" si="2"/>
        <v>0.003160356261022928</v>
      </c>
    </row>
    <row r="33" spans="2:28" ht="12">
      <c r="B33" s="5" t="s">
        <v>23</v>
      </c>
      <c r="C33" s="7">
        <f aca="true" t="shared" si="3" ref="C33:L33">AVERAGE(C18:C23)</f>
        <v>0.004765767195767196</v>
      </c>
      <c r="D33" s="7">
        <f t="shared" si="3"/>
        <v>0.0066531252204585535</v>
      </c>
      <c r="E33" s="7">
        <f t="shared" si="3"/>
        <v>0.002842316630355846</v>
      </c>
      <c r="F33" s="7">
        <f t="shared" si="3"/>
        <v>0.0010435842080940118</v>
      </c>
      <c r="G33" s="7">
        <f t="shared" si="3"/>
        <v>0.0012285280151946819</v>
      </c>
      <c r="H33" s="7">
        <f t="shared" si="3"/>
        <v>0.0016776190476190478</v>
      </c>
      <c r="I33" s="7">
        <f t="shared" si="3"/>
        <v>0.0019602377580661898</v>
      </c>
      <c r="J33" s="7">
        <f t="shared" si="3"/>
        <v>0.0037276421109754443</v>
      </c>
      <c r="K33" s="7">
        <f t="shared" si="3"/>
        <v>0.0035551322751322754</v>
      </c>
      <c r="L33" s="7">
        <f t="shared" si="3"/>
        <v>0.001998438794321147</v>
      </c>
      <c r="M33" s="7">
        <f aca="true" t="shared" si="4" ref="M33:V33">AVERAGE(M18:M23)</f>
        <v>0.0012414726631393299</v>
      </c>
      <c r="N33" s="7">
        <f t="shared" si="4"/>
        <v>0.001683091405508072</v>
      </c>
      <c r="O33" s="7">
        <f t="shared" si="4"/>
        <v>0.0011475742775742777</v>
      </c>
      <c r="P33" s="7">
        <f t="shared" si="4"/>
        <v>0.0030092731829573934</v>
      </c>
      <c r="Q33" s="7">
        <f t="shared" si="4"/>
        <v>0.0018230871546149323</v>
      </c>
      <c r="R33" s="7">
        <f t="shared" si="4"/>
        <v>0.0021047632614299284</v>
      </c>
      <c r="S33" s="7">
        <f t="shared" si="4"/>
        <v>0.0030084778503994187</v>
      </c>
      <c r="T33" s="7">
        <f t="shared" si="4"/>
        <v>0.005761031252697919</v>
      </c>
      <c r="U33" s="7">
        <f t="shared" si="4"/>
        <v>0.002445964217880885</v>
      </c>
      <c r="V33" s="7">
        <f t="shared" si="4"/>
        <v>0.002154589576001341</v>
      </c>
      <c r="W33" s="7">
        <f aca="true" t="shared" si="5" ref="W33:AB33">AVERAGE(W18:W23)</f>
        <v>0.0028472716049382715</v>
      </c>
      <c r="X33" s="7">
        <f t="shared" si="5"/>
        <v>0.0025841940035273366</v>
      </c>
      <c r="Y33" s="7">
        <f t="shared" si="5"/>
        <v>0.001897053872053872</v>
      </c>
      <c r="Z33" s="7">
        <f t="shared" si="5"/>
        <v>0.0019439855514855515</v>
      </c>
      <c r="AA33" s="7">
        <f t="shared" si="5"/>
        <v>0.0014091534391534393</v>
      </c>
      <c r="AB33" s="7">
        <f t="shared" si="5"/>
        <v>0.0033819052028218697</v>
      </c>
    </row>
    <row r="34" spans="2:28" ht="12">
      <c r="B34" s="5" t="s">
        <v>24</v>
      </c>
      <c r="C34" s="7">
        <f aca="true" t="shared" si="6" ref="C34:W34">AVERAGE(C24:C29)</f>
        <v>0.0021621693121693128</v>
      </c>
      <c r="D34" s="7">
        <f t="shared" si="6"/>
        <v>0.0026065925925925926</v>
      </c>
      <c r="E34" s="7">
        <f t="shared" si="6"/>
        <v>0.001676791938997821</v>
      </c>
      <c r="F34" s="7">
        <f t="shared" si="6"/>
        <v>0.0014785151515151517</v>
      </c>
      <c r="G34" s="7">
        <f t="shared" si="6"/>
        <v>0.0006725179758513092</v>
      </c>
      <c r="H34" s="7">
        <f t="shared" si="6"/>
        <v>0.001982752849002849</v>
      </c>
      <c r="I34" s="7">
        <f t="shared" si="6"/>
        <v>0.0011433742089428363</v>
      </c>
      <c r="J34" s="7">
        <f t="shared" si="6"/>
        <v>0.006196783068783068</v>
      </c>
      <c r="K34" s="7">
        <f t="shared" si="6"/>
        <v>0.005593728123728123</v>
      </c>
      <c r="L34" s="7">
        <f t="shared" si="6"/>
        <v>0.00450009531590414</v>
      </c>
      <c r="M34" s="7">
        <f t="shared" si="6"/>
        <v>0.0019507273368606704</v>
      </c>
      <c r="N34" s="7">
        <f t="shared" si="6"/>
        <v>0.00528082671957672</v>
      </c>
      <c r="O34" s="7">
        <f t="shared" si="6"/>
        <v>0.0017346601546601545</v>
      </c>
      <c r="P34" s="7">
        <f t="shared" si="6"/>
        <v>0.0029858977304372037</v>
      </c>
      <c r="Q34" s="7">
        <f t="shared" si="6"/>
        <v>0.0027873508230452683</v>
      </c>
      <c r="R34" s="7">
        <f t="shared" si="6"/>
        <v>0.00476354768688102</v>
      </c>
      <c r="S34" s="7">
        <f t="shared" si="6"/>
        <v>0.0015443064633260714</v>
      </c>
      <c r="T34" s="7">
        <f t="shared" si="6"/>
        <v>0.002149702797202797</v>
      </c>
      <c r="U34" s="7">
        <f t="shared" si="6"/>
        <v>0.002477063899063899</v>
      </c>
      <c r="V34" s="7">
        <f t="shared" si="6"/>
        <v>0.0038510337969945817</v>
      </c>
      <c r="W34" s="7">
        <f t="shared" si="6"/>
        <v>0.0019405436720142599</v>
      </c>
      <c r="X34" s="7">
        <f>AVERAGE(X24:X29)</f>
        <v>0.0034079063899063906</v>
      </c>
      <c r="Y34" s="7">
        <f>AVERAGE(Y24:Y29)</f>
        <v>0.0048931353214686545</v>
      </c>
      <c r="Z34" s="7">
        <f>AVERAGE(Z24:Z29)</f>
        <v>0.0027987591575091577</v>
      </c>
      <c r="AA34" s="7">
        <f>AVERAGE(AA24:AA29)</f>
        <v>0.0035362311762311767</v>
      </c>
      <c r="AB34" s="7">
        <f>AVERAGE(AB24:AB29)</f>
        <v>0.0045703430335097</v>
      </c>
    </row>
    <row r="35" spans="2:28" ht="12">
      <c r="B35" s="5" t="s">
        <v>25</v>
      </c>
      <c r="C35" s="7">
        <f aca="true" t="shared" si="7" ref="C35:M35">AVERAGE(C12:C29)</f>
        <v>0.0032414638447971784</v>
      </c>
      <c r="D35" s="7">
        <f t="shared" si="7"/>
        <v>0.003875697824808936</v>
      </c>
      <c r="E35" s="7">
        <f t="shared" si="7"/>
        <v>0.004932844301063255</v>
      </c>
      <c r="F35" s="7">
        <f t="shared" si="7"/>
        <v>0.0023800134295019915</v>
      </c>
      <c r="G35" s="7">
        <f t="shared" si="7"/>
        <v>0.002533054990277212</v>
      </c>
      <c r="H35" s="7">
        <f t="shared" si="7"/>
        <v>0.0035877500678334014</v>
      </c>
      <c r="I35" s="7">
        <f t="shared" si="7"/>
        <v>0.003009883442265795</v>
      </c>
      <c r="J35" s="7">
        <f t="shared" si="7"/>
        <v>0.006669577420521865</v>
      </c>
      <c r="K35" s="7">
        <f t="shared" si="7"/>
        <v>0.009040802977886312</v>
      </c>
      <c r="L35" s="7">
        <f t="shared" si="7"/>
        <v>0.004741962071153248</v>
      </c>
      <c r="M35" s="7">
        <f t="shared" si="7"/>
        <v>0.0035166323520101303</v>
      </c>
      <c r="N35" s="7">
        <f aca="true" t="shared" si="8" ref="N35:X35">AVERAGE(N12:N29)</f>
        <v>0.004904067200289423</v>
      </c>
      <c r="O35" s="7">
        <f t="shared" si="8"/>
        <v>0.0023983177316510653</v>
      </c>
      <c r="P35" s="7">
        <f t="shared" si="8"/>
        <v>0.004747296830038058</v>
      </c>
      <c r="Q35" s="7">
        <f t="shared" si="8"/>
        <v>0.0023817699241773316</v>
      </c>
      <c r="R35" s="7">
        <f t="shared" si="8"/>
        <v>0.002706080133857912</v>
      </c>
      <c r="S35" s="7">
        <f t="shared" si="8"/>
        <v>0.002302545146453643</v>
      </c>
      <c r="T35" s="7">
        <f t="shared" si="8"/>
        <v>0.004631065282454172</v>
      </c>
      <c r="U35" s="7">
        <f t="shared" si="8"/>
        <v>0.0031321816239316246</v>
      </c>
      <c r="V35" s="7">
        <f t="shared" si="8"/>
        <v>0.004698341773936545</v>
      </c>
      <c r="W35" s="7">
        <f t="shared" si="8"/>
        <v>0.004245012873836404</v>
      </c>
      <c r="X35" s="7">
        <f t="shared" si="8"/>
        <v>0.0037979593904038356</v>
      </c>
      <c r="Y35" s="7">
        <f>AVERAGE(Y12:Y29)</f>
        <v>0.00410111364972476</v>
      </c>
      <c r="Z35" s="7">
        <f>AVERAGE(Z12:Z29)</f>
        <v>0.0026985276194998425</v>
      </c>
      <c r="AA35" s="7">
        <f>AVERAGE(AA12:AA29)</f>
        <v>0.002462953127119794</v>
      </c>
      <c r="AB35" s="7">
        <f>AVERAGE(AB12:AB29)</f>
        <v>0.0037042014991181655</v>
      </c>
    </row>
    <row r="37" spans="2:28" ht="12">
      <c r="B37" s="5" t="s">
        <v>26</v>
      </c>
      <c r="C37">
        <f aca="true" t="shared" si="9" ref="C37:L37">COUNT(C12:C17)</f>
        <v>6</v>
      </c>
      <c r="D37">
        <f t="shared" si="9"/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aca="true" t="shared" si="10" ref="M37:V37">COUNT(M12:M17)</f>
        <v>6</v>
      </c>
      <c r="N37">
        <f t="shared" si="10"/>
        <v>6</v>
      </c>
      <c r="O37">
        <f t="shared" si="10"/>
        <v>6</v>
      </c>
      <c r="P37">
        <f t="shared" si="10"/>
        <v>6</v>
      </c>
      <c r="Q37">
        <f t="shared" si="10"/>
        <v>6</v>
      </c>
      <c r="R37">
        <f t="shared" si="10"/>
        <v>6</v>
      </c>
      <c r="S37">
        <f t="shared" si="10"/>
        <v>6</v>
      </c>
      <c r="T37">
        <f t="shared" si="10"/>
        <v>6</v>
      </c>
      <c r="U37">
        <f t="shared" si="10"/>
        <v>6</v>
      </c>
      <c r="V37">
        <f t="shared" si="10"/>
        <v>6</v>
      </c>
      <c r="W37">
        <f aca="true" t="shared" si="11" ref="W37:AB37">COUNT(W12:W17)</f>
        <v>6</v>
      </c>
      <c r="X37">
        <f t="shared" si="11"/>
        <v>6</v>
      </c>
      <c r="Y37">
        <f t="shared" si="11"/>
        <v>6</v>
      </c>
      <c r="Z37">
        <f t="shared" si="11"/>
        <v>6</v>
      </c>
      <c r="AA37">
        <f t="shared" si="11"/>
        <v>6</v>
      </c>
      <c r="AB37">
        <f t="shared" si="11"/>
        <v>6</v>
      </c>
    </row>
    <row r="38" spans="2:28" ht="12">
      <c r="B38" s="5" t="s">
        <v>27</v>
      </c>
      <c r="C38">
        <f aca="true" t="shared" si="12" ref="C38:L38">COUNT(C18:C23)</f>
        <v>6</v>
      </c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  <c r="K38">
        <f t="shared" si="12"/>
        <v>6</v>
      </c>
      <c r="L38">
        <f t="shared" si="12"/>
        <v>6</v>
      </c>
      <c r="M38">
        <f aca="true" t="shared" si="13" ref="M38:V38">COUNT(M18:M23)</f>
        <v>6</v>
      </c>
      <c r="N38">
        <f t="shared" si="13"/>
        <v>6</v>
      </c>
      <c r="O38">
        <f t="shared" si="13"/>
        <v>6</v>
      </c>
      <c r="P38">
        <f t="shared" si="13"/>
        <v>6</v>
      </c>
      <c r="Q38">
        <f t="shared" si="13"/>
        <v>6</v>
      </c>
      <c r="R38">
        <f t="shared" si="13"/>
        <v>6</v>
      </c>
      <c r="S38">
        <f t="shared" si="13"/>
        <v>6</v>
      </c>
      <c r="T38">
        <f t="shared" si="13"/>
        <v>6</v>
      </c>
      <c r="U38">
        <f t="shared" si="13"/>
        <v>6</v>
      </c>
      <c r="V38">
        <f t="shared" si="13"/>
        <v>6</v>
      </c>
      <c r="W38">
        <f aca="true" t="shared" si="14" ref="W38:AB38">COUNT(W18:W23)</f>
        <v>6</v>
      </c>
      <c r="X38">
        <f t="shared" si="14"/>
        <v>6</v>
      </c>
      <c r="Y38">
        <f t="shared" si="14"/>
        <v>6</v>
      </c>
      <c r="Z38">
        <f t="shared" si="14"/>
        <v>6</v>
      </c>
      <c r="AA38">
        <f t="shared" si="14"/>
        <v>6</v>
      </c>
      <c r="AB38">
        <f t="shared" si="14"/>
        <v>6</v>
      </c>
    </row>
    <row r="39" spans="2:28" ht="12">
      <c r="B39" s="5" t="s">
        <v>28</v>
      </c>
      <c r="C39">
        <f aca="true" t="shared" si="15" ref="C39:L39">COUNT(C24:C29)</f>
        <v>6</v>
      </c>
      <c r="D39">
        <f t="shared" si="15"/>
        <v>6</v>
      </c>
      <c r="E39">
        <f t="shared" si="15"/>
        <v>6</v>
      </c>
      <c r="F39">
        <f t="shared" si="15"/>
        <v>6</v>
      </c>
      <c r="G39">
        <f t="shared" si="15"/>
        <v>6</v>
      </c>
      <c r="H39">
        <f t="shared" si="15"/>
        <v>6</v>
      </c>
      <c r="I39">
        <f t="shared" si="15"/>
        <v>6</v>
      </c>
      <c r="J39">
        <f t="shared" si="15"/>
        <v>6</v>
      </c>
      <c r="K39">
        <f t="shared" si="15"/>
        <v>6</v>
      </c>
      <c r="L39">
        <f t="shared" si="15"/>
        <v>6</v>
      </c>
      <c r="M39">
        <f aca="true" t="shared" si="16" ref="M39:V39">COUNT(M24:M29)</f>
        <v>6</v>
      </c>
      <c r="N39">
        <f t="shared" si="16"/>
        <v>6</v>
      </c>
      <c r="O39">
        <f t="shared" si="16"/>
        <v>6</v>
      </c>
      <c r="P39">
        <f t="shared" si="16"/>
        <v>6</v>
      </c>
      <c r="Q39">
        <f t="shared" si="16"/>
        <v>6</v>
      </c>
      <c r="R39">
        <f t="shared" si="16"/>
        <v>6</v>
      </c>
      <c r="S39">
        <f t="shared" si="16"/>
        <v>6</v>
      </c>
      <c r="T39">
        <f t="shared" si="16"/>
        <v>6</v>
      </c>
      <c r="U39">
        <f t="shared" si="16"/>
        <v>6</v>
      </c>
      <c r="V39">
        <f t="shared" si="16"/>
        <v>6</v>
      </c>
      <c r="W39">
        <f aca="true" t="shared" si="17" ref="W39:AB39">COUNT(W24:W29)</f>
        <v>6</v>
      </c>
      <c r="X39">
        <f t="shared" si="17"/>
        <v>6</v>
      </c>
      <c r="Y39">
        <f t="shared" si="17"/>
        <v>6</v>
      </c>
      <c r="Z39">
        <f t="shared" si="17"/>
        <v>6</v>
      </c>
      <c r="AA39">
        <f t="shared" si="17"/>
        <v>6</v>
      </c>
      <c r="AB39">
        <f t="shared" si="17"/>
        <v>6</v>
      </c>
    </row>
    <row r="40" spans="2:33" ht="12">
      <c r="B40" s="5" t="s">
        <v>29</v>
      </c>
      <c r="C40">
        <f aca="true" t="shared" si="18" ref="C40:L40">COUNT(C12:C29)</f>
        <v>18</v>
      </c>
      <c r="D40">
        <f t="shared" si="18"/>
        <v>18</v>
      </c>
      <c r="E40">
        <f t="shared" si="18"/>
        <v>18</v>
      </c>
      <c r="F40">
        <f t="shared" si="18"/>
        <v>18</v>
      </c>
      <c r="G40">
        <f t="shared" si="18"/>
        <v>18</v>
      </c>
      <c r="H40">
        <f t="shared" si="18"/>
        <v>18</v>
      </c>
      <c r="I40">
        <f t="shared" si="18"/>
        <v>18</v>
      </c>
      <c r="J40">
        <f t="shared" si="18"/>
        <v>18</v>
      </c>
      <c r="K40">
        <f t="shared" si="18"/>
        <v>18</v>
      </c>
      <c r="L40">
        <f t="shared" si="18"/>
        <v>18</v>
      </c>
      <c r="M40">
        <f aca="true" t="shared" si="19" ref="M40:V40">COUNT(M12:M29)</f>
        <v>18</v>
      </c>
      <c r="N40">
        <f t="shared" si="19"/>
        <v>18</v>
      </c>
      <c r="O40">
        <f t="shared" si="19"/>
        <v>18</v>
      </c>
      <c r="P40">
        <f t="shared" si="19"/>
        <v>18</v>
      </c>
      <c r="Q40">
        <f t="shared" si="19"/>
        <v>18</v>
      </c>
      <c r="R40">
        <f t="shared" si="19"/>
        <v>18</v>
      </c>
      <c r="S40">
        <f t="shared" si="19"/>
        <v>18</v>
      </c>
      <c r="T40">
        <f t="shared" si="19"/>
        <v>18</v>
      </c>
      <c r="U40">
        <f t="shared" si="19"/>
        <v>18</v>
      </c>
      <c r="V40">
        <f t="shared" si="19"/>
        <v>18</v>
      </c>
      <c r="W40">
        <f aca="true" t="shared" si="20" ref="W40:AB40">COUNT(W12:W29)</f>
        <v>18</v>
      </c>
      <c r="X40">
        <f t="shared" si="20"/>
        <v>18</v>
      </c>
      <c r="Y40">
        <f t="shared" si="20"/>
        <v>18</v>
      </c>
      <c r="Z40">
        <f t="shared" si="20"/>
        <v>18</v>
      </c>
      <c r="AA40">
        <f t="shared" si="20"/>
        <v>18</v>
      </c>
      <c r="AB40">
        <f t="shared" si="20"/>
        <v>18</v>
      </c>
      <c r="AG40" s="14" t="s">
        <v>68</v>
      </c>
    </row>
    <row r="41" ht="12">
      <c r="AD41" s="6" t="s">
        <v>40</v>
      </c>
    </row>
    <row r="42" spans="3:35" ht="12">
      <c r="C42" s="1" t="s">
        <v>41</v>
      </c>
      <c r="AC42" s="6" t="s">
        <v>55</v>
      </c>
      <c r="AD42" s="8" t="s">
        <v>31</v>
      </c>
      <c r="AG42" s="13" t="s">
        <v>44</v>
      </c>
      <c r="AI42" s="13" t="s">
        <v>44</v>
      </c>
    </row>
    <row r="43" spans="3:35" ht="12">
      <c r="C43" s="6" t="s">
        <v>40</v>
      </c>
      <c r="D43" s="6" t="s">
        <v>40</v>
      </c>
      <c r="E43" s="6" t="s">
        <v>40</v>
      </c>
      <c r="F43" s="6" t="s">
        <v>40</v>
      </c>
      <c r="G43" s="6" t="s">
        <v>40</v>
      </c>
      <c r="H43" s="6" t="s">
        <v>40</v>
      </c>
      <c r="I43" s="6" t="s">
        <v>40</v>
      </c>
      <c r="J43" s="6" t="s">
        <v>40</v>
      </c>
      <c r="K43" s="6" t="s">
        <v>40</v>
      </c>
      <c r="L43" s="6" t="s">
        <v>40</v>
      </c>
      <c r="M43" s="6" t="s">
        <v>40</v>
      </c>
      <c r="N43" s="6" t="s">
        <v>40</v>
      </c>
      <c r="O43" s="6" t="s">
        <v>40</v>
      </c>
      <c r="P43" s="6" t="s">
        <v>40</v>
      </c>
      <c r="Q43" s="6" t="s">
        <v>40</v>
      </c>
      <c r="R43" s="6" t="s">
        <v>40</v>
      </c>
      <c r="S43" s="6" t="s">
        <v>40</v>
      </c>
      <c r="T43" s="6" t="s">
        <v>40</v>
      </c>
      <c r="U43" s="6" t="s">
        <v>40</v>
      </c>
      <c r="V43" s="6" t="s">
        <v>40</v>
      </c>
      <c r="W43" s="6" t="s">
        <v>40</v>
      </c>
      <c r="X43" s="6" t="s">
        <v>40</v>
      </c>
      <c r="Y43" s="6" t="s">
        <v>40</v>
      </c>
      <c r="Z43" s="6" t="s">
        <v>40</v>
      </c>
      <c r="AA43" s="6" t="s">
        <v>40</v>
      </c>
      <c r="AB43" s="6" t="s">
        <v>40</v>
      </c>
      <c r="AC43" s="6" t="s">
        <v>40</v>
      </c>
      <c r="AD43" s="8" t="s">
        <v>32</v>
      </c>
      <c r="AG43" s="6" t="s">
        <v>40</v>
      </c>
      <c r="AI43" s="6" t="s">
        <v>40</v>
      </c>
    </row>
    <row r="44" spans="2:35" s="2" customFormat="1" ht="12">
      <c r="B44" s="4" t="s">
        <v>2</v>
      </c>
      <c r="C44" s="3">
        <f>LEAFDATA0506!C44</f>
        <v>38635</v>
      </c>
      <c r="D44" s="3">
        <f>LEAFDATA0506!D44</f>
        <v>38649</v>
      </c>
      <c r="E44" s="3">
        <f>LEAFDATA0506!E44</f>
        <v>38663</v>
      </c>
      <c r="F44" s="3">
        <f>LEAFDATA0506!F44</f>
        <v>38677</v>
      </c>
      <c r="G44" s="3">
        <f>LEAFDATA0506!G44</f>
        <v>38691</v>
      </c>
      <c r="H44" s="3">
        <f>LEAFDATA0506!H44</f>
        <v>38705</v>
      </c>
      <c r="I44" s="3">
        <f>LEAFDATA0506!I44</f>
        <v>38719</v>
      </c>
      <c r="J44" s="3">
        <f>LEAFDATA0506!J44</f>
        <v>38734</v>
      </c>
      <c r="K44" s="3">
        <f>LEAFDATA0506!K44</f>
        <v>38747</v>
      </c>
      <c r="L44" s="3">
        <f>LEAFDATA0506!L44</f>
        <v>38762</v>
      </c>
      <c r="M44" s="3">
        <f>LEAFDATA0506!M44</f>
        <v>38775</v>
      </c>
      <c r="N44" s="3">
        <f>LEAFDATA0506!N44</f>
        <v>38789</v>
      </c>
      <c r="O44" s="3">
        <f>LEAFDATA0506!O44</f>
        <v>38803</v>
      </c>
      <c r="P44" s="3">
        <f>LEAFDATA0506!P44</f>
        <v>38817</v>
      </c>
      <c r="Q44" s="3">
        <f>LEAFDATA0506!Q44</f>
        <v>38831</v>
      </c>
      <c r="R44" s="3">
        <f>LEAFDATA0506!R44</f>
        <v>38845</v>
      </c>
      <c r="S44" s="3">
        <f>LEAFDATA0506!S44</f>
        <v>38860</v>
      </c>
      <c r="T44" s="3">
        <f>LEAFDATA0506!T44</f>
        <v>38873</v>
      </c>
      <c r="U44" s="3">
        <f>LEAFDATA0506!U44</f>
        <v>38887</v>
      </c>
      <c r="V44" s="3">
        <f>LEAFDATA0506!V44</f>
        <v>38902</v>
      </c>
      <c r="W44" s="3">
        <f>LEAFDATA0506!W44</f>
        <v>38915</v>
      </c>
      <c r="X44" s="3">
        <f>LEAFDATA0506!X44</f>
        <v>38930</v>
      </c>
      <c r="Y44" s="3">
        <f>LEAFDATA0506!Y44</f>
        <v>38943</v>
      </c>
      <c r="Z44" s="3">
        <f>LEAFDATA0506!Z44</f>
        <v>38957</v>
      </c>
      <c r="AA44" s="3">
        <f>LEAFDATA0506!AA44</f>
        <v>38971</v>
      </c>
      <c r="AB44" s="3">
        <f>LEAFDATA0506!AB44</f>
        <v>38985</v>
      </c>
      <c r="AC44" s="16" t="s">
        <v>54</v>
      </c>
      <c r="AD44" s="16" t="s">
        <v>54</v>
      </c>
      <c r="AG44" s="16" t="s">
        <v>54</v>
      </c>
      <c r="AI44" s="16" t="s">
        <v>52</v>
      </c>
    </row>
    <row r="45" spans="2:39" ht="12">
      <c r="B45" s="5" t="s">
        <v>3</v>
      </c>
      <c r="C45" s="7">
        <f>0.01*('[1]10-Oct-05'!$M13/(0.25*(9-'[1]10-Oct-05'!$F13)))</f>
        <v>0.027924444444444446</v>
      </c>
      <c r="D45" s="7">
        <f>0.01*('[2]24-Oct-05'!$M13/(0.25*(9-'[2]24-Oct-05'!$F13)))</f>
        <v>0.02273333333333333</v>
      </c>
      <c r="E45" s="7">
        <f>0.01*('[3]7-Nov-05'!$M13/(0.25*(9-'[3]7-Nov-05'!$F13)))</f>
        <v>0.01644</v>
      </c>
      <c r="F45" s="7">
        <f>0.01*('[4]21-Nov-05'!$M13/(0.25*(9-'[4]21-Nov-05'!$F13)))</f>
        <v>0.04518</v>
      </c>
      <c r="G45" s="7">
        <f>0.01*('[5]5-Dec-05'!$M13/(0.25*(9-'[5]5-Dec-05'!$F13)))</f>
        <v>0.1669288888888889</v>
      </c>
      <c r="H45" s="7">
        <f>0.01*('[6]19-Dec-05'!$M13/(0.25*(9-'[6]19-Dec-05'!$F13)))</f>
        <v>0.30090222222222224</v>
      </c>
      <c r="I45" s="7">
        <f>0.01*('[7]2-Jan-06'!$M13/(0.25*(9-'[7]2-Jan-06'!$F13)))</f>
        <v>0.1655333333333333</v>
      </c>
      <c r="J45" s="7">
        <f>0.01*('[8]17-Jan-06'!$M13/(0.25*(9-'[8]17-Jan-06'!$F13)))</f>
        <v>0.12296444444444442</v>
      </c>
      <c r="K45" s="7">
        <f>0.01*('[9]30-Jan-06'!$M13/(0.25*(9-'[9]30-Jan-06'!$F13)))</f>
        <v>0.08080444444444446</v>
      </c>
      <c r="L45" s="7">
        <f>0.01*('[10]14-Feb-06'!$M13/(0.25*(9-'[10]14-Feb-06'!$F13)))</f>
        <v>0.11786666666666668</v>
      </c>
      <c r="M45" s="7">
        <f>0.01*('[11]27-Feb-06'!$M13/(0.25*(9-'[11]27-Feb-06'!$F13)))</f>
        <v>0.05544</v>
      </c>
      <c r="N45" s="7">
        <f>0.01*('[12]13-Mar-06'!$M13/(0.25*(9-'[12]13-Mar-06'!$F13)))</f>
        <v>0.2739155555555556</v>
      </c>
      <c r="O45" s="7">
        <f>0.01*('[13]27-Mar-06'!$M13/(0.25*(9-'[13]27-Mar-06'!$F13)))</f>
        <v>0.04029333333333333</v>
      </c>
      <c r="P45" s="7">
        <f>0.01*('[14]10-Apr-06'!$M13/(0.25*(9-'[14]10-Apr-06'!$F13)))</f>
        <v>0.29442222222222225</v>
      </c>
      <c r="Q45" s="7">
        <f>0.01*('[15]24-Apr-06'!$M13/(0.25*(9-'[15]24-Apr-06'!$F13)))</f>
        <v>0.016288888888888887</v>
      </c>
      <c r="R45" s="7">
        <f>0.01*('[16]8-May-06'!$M13/(0.25*(9-'[16]8-May-06'!$F13)))</f>
        <v>0.034493333333333334</v>
      </c>
      <c r="S45" s="7">
        <f>0.01*('[17]23-May-06'!$M13/(0.25*(9-'[17]23-May-06'!$F13)))</f>
        <v>0.06018666666666666</v>
      </c>
      <c r="T45" s="7">
        <f>0.01*('[18]5-Jun-06'!$M13/(0.25*(9-'[18]5-Jun-06'!$F13)))</f>
        <v>0.09481333333333332</v>
      </c>
      <c r="U45" s="7">
        <f>0.01*('[19]19-Jun-06'!$M13/(0.25*(9-'[19]19-Jun-06'!$F13)))</f>
        <v>0.0726888888888889</v>
      </c>
      <c r="V45" s="7">
        <f>0.01*('[20]4-Jul-06'!$M13/(0.25*(9-'[20]4-Jul-06'!$F13)))</f>
        <v>0.22388</v>
      </c>
      <c r="W45" s="7">
        <f>0.01*('[21]17-Jul-06'!$M13/(0.25*(9-'[21]17-Jul-06'!$F13)))</f>
        <v>0.08490666666666666</v>
      </c>
      <c r="X45" s="7">
        <f>0.01*('[22]1-Aug-06'!$M13/(0.25*(9-'[22]1-Aug-06'!$F13)))</f>
        <v>0.08017333333333333</v>
      </c>
      <c r="Y45" s="7">
        <f>0.01*('[23]14-Aug-06'!$M13/(0.25*(9-'[23]14-Aug-06'!$F13)))</f>
        <v>0.05524888888888889</v>
      </c>
      <c r="Z45" s="7">
        <f>0.01*('[24]28-Aug-06'!$M13/(0.25*(9-'[24]28-Aug-06'!$F13)))</f>
        <v>0.07009333333333334</v>
      </c>
      <c r="AA45" s="7">
        <f>0.01*('[25]11-Sep-06'!$M13/(0.25*(9-'[25]11-Sep-06'!$F13)))</f>
        <v>0.05847555555555555</v>
      </c>
      <c r="AB45" s="7">
        <f>0.01*('[26]25-Sep-06'!$M13/(0.25*(9-'[26]25-Sep-06'!$F13)))</f>
        <v>0.05423555555555556</v>
      </c>
      <c r="AC45" s="8">
        <f aca="true" t="shared" si="21" ref="AC45:AC62">SUM(C45:AB45)</f>
        <v>2.6368333333333327</v>
      </c>
      <c r="AD45" s="8">
        <f aca="true" t="shared" si="22" ref="AD45:AD62">AC45/AC79*365</f>
        <v>2.6368333333333327</v>
      </c>
      <c r="AF45" s="5" t="s">
        <v>3</v>
      </c>
      <c r="AG45" s="8">
        <f aca="true" t="shared" si="23" ref="AG45:AG62">AD45</f>
        <v>2.6368333333333327</v>
      </c>
      <c r="AH45" s="5" t="s">
        <v>3</v>
      </c>
      <c r="AI45" s="8">
        <f>0.5*AG45</f>
        <v>1.3184166666666663</v>
      </c>
      <c r="AK45" s="14" t="s">
        <v>76</v>
      </c>
      <c r="AL45" s="14"/>
      <c r="AM45" s="14"/>
    </row>
    <row r="46" spans="2:39" ht="12">
      <c r="B46" s="5" t="s">
        <v>4</v>
      </c>
      <c r="C46" s="7">
        <f>0.01*('[1]10-Oct-05'!$M14/(0.25*(9-'[1]10-Oct-05'!$F14)))</f>
        <v>0.01732</v>
      </c>
      <c r="D46" s="7">
        <f>0.01*('[2]24-Oct-05'!$M14/(0.25*(9-'[2]24-Oct-05'!$F14)))</f>
        <v>0.024511111111111115</v>
      </c>
      <c r="E46" s="7">
        <f>0.01*('[3]7-Nov-05'!$M14/(0.25*(9-'[3]7-Nov-05'!$F14)))</f>
        <v>0.5805511111111111</v>
      </c>
      <c r="F46" s="7">
        <f>0.01*('[4]21-Nov-05'!$M14/(0.25*(9-'[4]21-Nov-05'!$F14)))</f>
        <v>0.2747866666666667</v>
      </c>
      <c r="G46" s="7">
        <f>0.01*('[5]5-Dec-05'!$M14/(0.25*(9-'[5]5-Dec-05'!$F14)))</f>
        <v>0.007386666666666666</v>
      </c>
      <c r="H46" s="7">
        <f>0.01*('[6]19-Dec-05'!$M14/(0.25*(9-'[6]19-Dec-05'!$F14)))</f>
        <v>0.014342222222222221</v>
      </c>
      <c r="I46" s="7">
        <f>0.01*('[7]2-Jan-06'!$M14/(0.25*(9-'[7]2-Jan-06'!$F14)))</f>
        <v>0.0434</v>
      </c>
      <c r="J46" s="7">
        <f>0.01*('[8]17-Jan-06'!$M14/(0.25*(9-'[8]17-Jan-06'!$F14)))</f>
        <v>0.01248888888888889</v>
      </c>
      <c r="K46" s="7">
        <f>0.01*('[9]30-Jan-06'!$M14/(0.25*(9-'[9]30-Jan-06'!$F14)))</f>
        <v>0.04222666666666667</v>
      </c>
      <c r="L46" s="7">
        <f>0.01*('[10]14-Feb-06'!$M14/(0.25*(9-'[10]14-Feb-06'!$F14)))</f>
        <v>0.15224</v>
      </c>
      <c r="M46" s="7">
        <f>0.01*('[11]27-Feb-06'!$M14/(0.25*(9-'[11]27-Feb-06'!$F14)))</f>
        <v>0.008199999999999999</v>
      </c>
      <c r="N46" s="7">
        <f>0.01*('[12]13-Mar-06'!$M14/(0.25*(9-'[12]13-Mar-06'!$F14)))</f>
        <v>0.019342222222222222</v>
      </c>
      <c r="O46" s="7">
        <f>0.01*('[13]27-Mar-06'!$M14/(0.25*(9-'[13]27-Mar-06'!$F14)))</f>
        <v>0.05506666666666667</v>
      </c>
      <c r="P46" s="7">
        <f>0.01*('[14]10-Apr-06'!$M14/(0.25*(9-'[14]10-Apr-06'!$F14)))</f>
        <v>0.15824000000000005</v>
      </c>
      <c r="Q46" s="7">
        <f>0.01*('[15]24-Apr-06'!$M14/(0.25*(9-'[15]24-Apr-06'!$F14)))</f>
        <v>0.010315555555555555</v>
      </c>
      <c r="R46" s="7">
        <f>0.01*('[16]8-May-06'!$M14/(0.25*(9-'[16]8-May-06'!$F14)))</f>
        <v>0.02163555555555556</v>
      </c>
      <c r="S46" s="7">
        <f>0.01*('[17]23-May-06'!$M14/(0.25*(9-'[17]23-May-06'!$F14)))</f>
        <v>0.01786</v>
      </c>
      <c r="T46" s="7">
        <f>0.01*('[18]5-Jun-06'!$M14/(0.25*(9-'[18]5-Jun-06'!$F14)))</f>
        <v>0.09572</v>
      </c>
      <c r="U46" s="7">
        <f>0.01*('[19]19-Jun-06'!$M14/(0.25*(9-'[19]19-Jun-06'!$F14)))</f>
        <v>0.10950666666666665</v>
      </c>
      <c r="V46" s="7">
        <f>0.01*('[20]4-Jul-06'!$M14/(0.25*(9-'[20]4-Jul-06'!$F14)))</f>
        <v>0.04968888888888889</v>
      </c>
      <c r="W46" s="7">
        <f>0.01*('[21]17-Jul-06'!$M14/(0.25*(9-'[21]17-Jul-06'!$F14)))</f>
        <v>0.04527555555555555</v>
      </c>
      <c r="X46" s="7">
        <f>0.01*('[22]1-Aug-06'!$M14/(0.25*(9-'[22]1-Aug-06'!$F14)))</f>
        <v>0.025315555555555553</v>
      </c>
      <c r="Y46" s="7">
        <f>0.01*('[23]14-Aug-06'!$M14/(0.25*(9-'[23]14-Aug-06'!$F14)))</f>
        <v>0.014835000000000001</v>
      </c>
      <c r="Z46" s="7">
        <f>0.01*('[24]28-Aug-06'!$M14/(0.25*(9-'[24]28-Aug-06'!$F14)))</f>
        <v>0.02515111111111111</v>
      </c>
      <c r="AA46" s="7">
        <f>0.01*('[25]11-Sep-06'!$M14/(0.25*(9-'[25]11-Sep-06'!$F14)))</f>
        <v>0.03453777777777778</v>
      </c>
      <c r="AB46" s="7">
        <f>0.01*('[26]25-Sep-06'!$M14/(0.25*(9-'[26]25-Sep-06'!$F14)))</f>
        <v>0.06422666666666667</v>
      </c>
      <c r="AC46" s="8">
        <f t="shared" si="21"/>
        <v>1.9241705555555555</v>
      </c>
      <c r="AD46" s="8">
        <f t="shared" si="22"/>
        <v>1.9241705555555555</v>
      </c>
      <c r="AF46" s="5" t="s">
        <v>4</v>
      </c>
      <c r="AG46" s="8">
        <f t="shared" si="23"/>
        <v>1.9241705555555555</v>
      </c>
      <c r="AH46" s="5" t="s">
        <v>4</v>
      </c>
      <c r="AI46" s="8">
        <f aca="true" t="shared" si="24" ref="AI46:AI62">0.5*AG46</f>
        <v>0.9620852777777777</v>
      </c>
      <c r="AK46" s="14"/>
      <c r="AL46" s="14" t="s">
        <v>48</v>
      </c>
      <c r="AM46" s="15">
        <f>AVERAGE(AI45:AI50)</f>
        <v>1.0741309315221816</v>
      </c>
    </row>
    <row r="47" spans="2:35" ht="12">
      <c r="B47" s="5" t="s">
        <v>5</v>
      </c>
      <c r="C47" s="7">
        <f>0.01*('[1]10-Oct-05'!$M15/(0.25*(9-'[1]10-Oct-05'!$F15)))</f>
        <v>0.04133333333333334</v>
      </c>
      <c r="D47" s="7">
        <f>0.01*('[2]24-Oct-05'!$M15/(0.25*(9-'[2]24-Oct-05'!$F15)))</f>
        <v>0.05406222222222223</v>
      </c>
      <c r="E47" s="7">
        <f>0.01*('[3]7-Nov-05'!$M15/(0.25*(9-'[3]7-Nov-05'!$F15)))</f>
        <v>0.07944888888888889</v>
      </c>
      <c r="F47" s="7">
        <f>0.01*('[4]21-Nov-05'!$M15/(0.25*(9-'[4]21-Nov-05'!$F15)))</f>
        <v>0.02185777777777778</v>
      </c>
      <c r="G47" s="7">
        <f>0.01*('[5]5-Dec-05'!$M15/(0.25*(9-'[5]5-Dec-05'!$F15)))</f>
        <v>0.01316888888888889</v>
      </c>
      <c r="H47" s="7">
        <f>0.01*('[6]19-Dec-05'!$M15/(0.25*(9-'[6]19-Dec-05'!$F15)))</f>
        <v>0.03977777777777777</v>
      </c>
      <c r="I47" s="7">
        <f>0.01*('[7]2-Jan-06'!$M15/(0.25*(9-'[7]2-Jan-06'!$F15)))</f>
        <v>0.023</v>
      </c>
      <c r="J47" s="7">
        <f>0.01*('[8]17-Jan-06'!$M15/(0.25*(9-'[8]17-Jan-06'!$F15)))</f>
        <v>0.04825333333333334</v>
      </c>
      <c r="K47" s="7">
        <f>0.01*('[9]30-Jan-06'!$M15/(0.25*(9-'[9]30-Jan-06'!$F15)))</f>
        <v>0.07283111111111111</v>
      </c>
      <c r="L47" s="7">
        <f>0.01*('[10]14-Feb-06'!$M15/(0.25*(9-'[10]14-Feb-06'!$F15)))</f>
        <v>0.005257777777777778</v>
      </c>
      <c r="M47" s="7">
        <f>0.01*('[11]27-Feb-06'!$M15/(0.25*(9-'[11]27-Feb-06'!$F15)))</f>
        <v>0.041355555555555555</v>
      </c>
      <c r="N47" s="7">
        <f>0.01*('[12]13-Mar-06'!$M15/(0.25*(9-'[12]13-Mar-06'!$F15)))</f>
        <v>0.17081777777777776</v>
      </c>
      <c r="O47" s="7">
        <f>0.01*('[13]27-Mar-06'!$M15/(0.25*(9-'[13]27-Mar-06'!$F15)))</f>
        <v>0.054813333333333325</v>
      </c>
      <c r="P47" s="7">
        <f>0.01*('[14]10-Apr-06'!$M15/(0.25*(9-'[14]10-Apr-06'!$F15)))</f>
        <v>0.004075555555555555</v>
      </c>
      <c r="Q47" s="7">
        <f>0.01*('[15]24-Apr-06'!$M15/(0.25*(9-'[15]24-Apr-06'!$F15)))</f>
        <v>0.0054755555555555556</v>
      </c>
      <c r="R47" s="7">
        <f>0.01*('[16]8-May-06'!$M15/(0.25*(9-'[16]8-May-06'!$F15)))</f>
        <v>0.006195555555555557</v>
      </c>
      <c r="S47" s="7">
        <f>0.01*('[17]23-May-06'!$M15/(0.25*(9-'[17]23-May-06'!$F15)))</f>
        <v>0.017920000000000002</v>
      </c>
      <c r="T47" s="7">
        <f>0.01*('[18]5-Jun-06'!$M15/(0.25*(9-'[18]5-Jun-06'!$F15)))</f>
        <v>0.0488</v>
      </c>
      <c r="U47" s="7">
        <f>0.01*('[19]19-Jun-06'!$M15/(0.25*(9-'[19]19-Jun-06'!$F15)))</f>
        <v>0.05113777777777778</v>
      </c>
      <c r="V47" s="7">
        <f>0.01*('[20]4-Jul-06'!$M15/(0.25*(9-'[20]4-Jul-06'!$F15)))</f>
        <v>0.04663555555555556</v>
      </c>
      <c r="W47" s="7">
        <f>0.01*('[21]17-Jul-06'!$M15/(0.25*(9-'[21]17-Jul-06'!$F15)))</f>
        <v>0.03840888888888889</v>
      </c>
      <c r="X47" s="7">
        <f>0.01*('[22]1-Aug-06'!$M15/(0.25*(9-'[22]1-Aug-06'!$F15)))</f>
        <v>0.13516444444444445</v>
      </c>
      <c r="Y47" s="7">
        <f>0.01*('[23]14-Aug-06'!$M15/(0.25*(9-'[23]14-Aug-06'!$F15)))</f>
        <v>0.07261777777777777</v>
      </c>
      <c r="Z47" s="7">
        <f>0.01*('[24]28-Aug-06'!$M15/(0.25*(9-'[24]28-Aug-06'!$F15)))</f>
        <v>0.06677333333333334</v>
      </c>
      <c r="AA47" s="7">
        <f>0.01*('[25]11-Sep-06'!$M15/(0.25*(9-'[25]11-Sep-06'!$F15)))</f>
        <v>0.024146666666666667</v>
      </c>
      <c r="AB47" s="7">
        <f>0.01*('[26]25-Sep-06'!$M15/(0.25*(9-'[26]25-Sep-06'!$F15)))</f>
        <v>0.05033777777777778</v>
      </c>
      <c r="AC47" s="8">
        <f t="shared" si="21"/>
        <v>1.2336666666666667</v>
      </c>
      <c r="AD47" s="8">
        <f t="shared" si="22"/>
        <v>1.2336666666666667</v>
      </c>
      <c r="AF47" s="5" t="s">
        <v>5</v>
      </c>
      <c r="AG47" s="8">
        <f t="shared" si="23"/>
        <v>1.2336666666666667</v>
      </c>
      <c r="AH47" s="5" t="s">
        <v>5</v>
      </c>
      <c r="AI47" s="8">
        <f t="shared" si="24"/>
        <v>0.6168333333333333</v>
      </c>
    </row>
    <row r="48" spans="2:35" ht="12">
      <c r="B48" s="5" t="s">
        <v>6</v>
      </c>
      <c r="C48" s="7">
        <f>0.01*('[1]10-Oct-05'!$M16/(0.25*(9-'[1]10-Oct-05'!$F16)))</f>
        <v>0.012524444444444446</v>
      </c>
      <c r="D48" s="7">
        <f>0.01*('[2]24-Oct-05'!$M16/(0.25*(9-'[2]24-Oct-05'!$F16)))</f>
        <v>0.012004444444444444</v>
      </c>
      <c r="E48" s="7">
        <f>0.01*('[3]7-Nov-05'!$M16/(0.25*(9-'[3]7-Nov-05'!$F16)))</f>
        <v>0.036115555555555554</v>
      </c>
      <c r="F48" s="7">
        <f>0.01*('[4]21-Nov-05'!$M16/(0.25*(9-'[4]21-Nov-05'!$F16)))</f>
        <v>0.05038666666666667</v>
      </c>
      <c r="G48" s="7">
        <f>0.01*('[5]5-Dec-05'!$M16/(0.25*(9-'[5]5-Dec-05'!$F16)))</f>
        <v>0.2548755555555556</v>
      </c>
      <c r="H48" s="7">
        <f>0.01*('[6]19-Dec-05'!$M16/(0.25*(9-'[6]19-Dec-05'!$F16)))</f>
        <v>0.23280444444444445</v>
      </c>
      <c r="I48" s="7">
        <f>0.01*('[7]2-Jan-06'!$M16/(0.25*(9-'[7]2-Jan-06'!$F16)))</f>
        <v>0.028031111111111114</v>
      </c>
      <c r="J48" s="7">
        <f>0.01*('[8]17-Jan-06'!$M16/(0.25*(9-'[8]17-Jan-06'!$F16)))</f>
        <v>0.13213000000000003</v>
      </c>
      <c r="K48" s="7">
        <f>0.01*('[9]30-Jan-06'!$M16/(0.25*(9-'[9]30-Jan-06'!$F16)))</f>
        <v>0.33168</v>
      </c>
      <c r="L48" s="7">
        <f>0.01*('[10]14-Feb-06'!$M16/(0.25*(9-'[10]14-Feb-06'!$F16)))</f>
        <v>0.11268888888888888</v>
      </c>
      <c r="M48" s="7">
        <f>0.01*('[11]27-Feb-06'!$M16/(0.25*(9-'[11]27-Feb-06'!$F16)))</f>
        <v>0.0943288888888889</v>
      </c>
      <c r="N48" s="7">
        <f>0.01*('[12]13-Mar-06'!$M16/(0.25*(9-'[12]13-Mar-06'!$F16)))</f>
        <v>0.062377777777777775</v>
      </c>
      <c r="O48" s="7">
        <f>0.01*('[13]27-Mar-06'!$M16/(0.25*(9-'[13]27-Mar-06'!$F16)))</f>
        <v>0.022057777777777777</v>
      </c>
      <c r="P48" s="7">
        <f>0.01*('[14]10-Apr-06'!$M16/(0.25*(9-'[14]10-Apr-06'!$F16)))</f>
        <v>0.028017777777777777</v>
      </c>
      <c r="Q48" s="7">
        <f>0.01*('[15]24-Apr-06'!$M16/(0.25*(9-'[15]24-Apr-06'!$F16)))</f>
        <v>0.01196</v>
      </c>
      <c r="R48" s="7">
        <f>0.01*('[16]8-May-06'!$M16/(0.25*(9-'[16]8-May-06'!$F16)))</f>
        <v>0.018951111111111113</v>
      </c>
      <c r="S48" s="7">
        <f>0.01*('[17]23-May-06'!$M16/(0.25*(9-'[17]23-May-06'!$F16)))</f>
        <v>0.017191111111111112</v>
      </c>
      <c r="T48" s="7">
        <f>0.01*('[18]5-Jun-06'!$M16/(0.25*(9-'[18]5-Jun-06'!$F16)))</f>
        <v>0.06328</v>
      </c>
      <c r="U48" s="7">
        <f>0.01*('[19]19-Jun-06'!$M16/(0.25*(9-'[19]19-Jun-06'!$F16)))</f>
        <v>0.06578222222222221</v>
      </c>
      <c r="V48" s="7">
        <f>0.01*('[20]4-Jul-06'!$M16/(0.25*(9-'[20]4-Jul-06'!$F16)))</f>
        <v>0.0932488888888889</v>
      </c>
      <c r="W48" s="7">
        <f>0.01*('[21]17-Jul-06'!$M16/(0.25*(9-'[21]17-Jul-06'!$F16)))</f>
        <v>0.11033333333333335</v>
      </c>
      <c r="X48" s="7">
        <f>0.01*('[22]1-Aug-06'!$M16/(0.25*(9-'[22]1-Aug-06'!$F16)))</f>
        <v>0.06770666666666668</v>
      </c>
      <c r="Y48" s="7">
        <f>0.01*('[23]14-Aug-06'!$M16/(0.25*(9-'[23]14-Aug-06'!$F16)))</f>
        <v>0.1614622222222222</v>
      </c>
      <c r="Z48" s="7">
        <f>0.01*('[24]28-Aug-06'!$M16/(0.25*(9-'[24]28-Aug-06'!$F16)))</f>
        <v>0.06396</v>
      </c>
      <c r="AA48" s="7">
        <f>0.01*('[25]11-Sep-06'!$M16/(0.25*(9-'[25]11-Sep-06'!$F16)))</f>
        <v>0.04117333333333333</v>
      </c>
      <c r="AB48" s="7">
        <f>0.01*('[26]25-Sep-06'!$M16/(0.25*(9-'[26]25-Sep-06'!$F16)))</f>
        <v>0.06578666666666667</v>
      </c>
      <c r="AC48" s="8">
        <f t="shared" si="21"/>
        <v>2.190858888888889</v>
      </c>
      <c r="AD48" s="8">
        <f t="shared" si="22"/>
        <v>2.190858888888889</v>
      </c>
      <c r="AF48" s="5" t="s">
        <v>6</v>
      </c>
      <c r="AG48" s="8">
        <f t="shared" si="23"/>
        <v>2.190858888888889</v>
      </c>
      <c r="AH48" s="5" t="s">
        <v>6</v>
      </c>
      <c r="AI48" s="8">
        <f t="shared" si="24"/>
        <v>1.0954294444444446</v>
      </c>
    </row>
    <row r="49" spans="2:35" ht="12">
      <c r="B49" s="5" t="s">
        <v>7</v>
      </c>
      <c r="C49" s="7">
        <f>0.01*('[1]10-Oct-05'!$M17/(0.25*(9-'[1]10-Oct-05'!$F17)))</f>
        <v>0.12295555555555555</v>
      </c>
      <c r="D49" s="7">
        <f>0.01*('[2]24-Oct-05'!$M17/(0.25*(9-'[2]24-Oct-05'!$F17)))</f>
        <v>0.08130222222222223</v>
      </c>
      <c r="E49" s="7">
        <f>0.01*('[3]7-Nov-05'!$M17/(0.25*(9-'[3]7-Nov-05'!$F17)))</f>
        <v>0.02480444444444444</v>
      </c>
      <c r="F49" s="7">
        <f>0.01*('[4]21-Nov-05'!$M17/(0.25*(9-'[4]21-Nov-05'!$F17)))</f>
        <v>0.026515555555555556</v>
      </c>
      <c r="G49" s="7">
        <f>0.01*('[5]5-Dec-05'!$M17/(0.25*(9-'[5]5-Dec-05'!$F17)))</f>
        <v>0.009</v>
      </c>
      <c r="H49" s="7">
        <f>0.01*('[6]19-Dec-05'!$M17/(0.25*(9-'[6]19-Dec-05'!$F17)))</f>
        <v>0.011257777777777778</v>
      </c>
      <c r="I49" s="7">
        <f>0.01*('[7]2-Jan-06'!$M17/(0.25*(9-'[7]2-Jan-06'!$F17)))</f>
        <v>0.2285733333333333</v>
      </c>
      <c r="J49" s="7">
        <f>0.01*('[8]17-Jan-06'!$M17/(0.25*(9-'[8]17-Jan-06'!$F17)))</f>
        <v>0.5107955555555556</v>
      </c>
      <c r="K49" s="7">
        <f>0.01*('[9]30-Jan-06'!$M17/(0.25*(9-'[9]30-Jan-06'!$F17)))</f>
        <v>0.8411350000000001</v>
      </c>
      <c r="L49" s="7">
        <f>0.01*('[10]14-Feb-06'!$M17/(0.25*(9-'[10]14-Feb-06'!$F17)))</f>
        <v>0.021666666666666664</v>
      </c>
      <c r="M49" s="7">
        <f>0.01*('[11]27-Feb-06'!$M17/(0.25*(9-'[11]27-Feb-06'!$F17)))</f>
        <v>0.1410488888888889</v>
      </c>
      <c r="N49" s="7">
        <f>0.01*('[12]13-Mar-06'!$M17/(0.25*(9-'[12]13-Mar-06'!$F17)))</f>
        <v>0.05977777777777778</v>
      </c>
      <c r="O49" s="7">
        <f>0.01*('[13]27-Mar-06'!$M17/(0.25*(9-'[13]27-Mar-06'!$F17)))</f>
        <v>0.15862666666666667</v>
      </c>
      <c r="P49" s="7">
        <f>0.01*('[14]10-Apr-06'!$M17/(0.25*(9-'[14]10-Apr-06'!$F17)))</f>
        <v>0.0923911111111111</v>
      </c>
      <c r="Q49" s="7">
        <f>0.01*('[15]24-Apr-06'!$M17/(0.25*(9-'[15]24-Apr-06'!$F17)))</f>
        <v>0.07716888888888888</v>
      </c>
      <c r="R49" s="7">
        <f>0.01*('[16]8-May-06'!$M17/(0.25*(9-'[16]8-May-06'!$F17)))</f>
        <v>0.02674222222222222</v>
      </c>
      <c r="S49" s="7">
        <f>0.01*('[17]23-May-06'!$M17/(0.25*(9-'[17]23-May-06'!$F17)))</f>
        <v>0.06365333333333334</v>
      </c>
      <c r="T49" s="7">
        <f>0.01*('[18]5-Jun-06'!$M17/(0.25*(9-'[18]5-Jun-06'!$F17)))</f>
        <v>0.13659</v>
      </c>
      <c r="U49" s="7">
        <f>0.01*('[19]19-Jun-06'!$M17/(0.25*(9-'[19]19-Jun-06'!$F17)))</f>
        <v>0.046048888888888896</v>
      </c>
      <c r="V49" s="7">
        <f>0.01*('[20]4-Jul-06'!$M17/(0.25*(9-'[20]4-Jul-06'!$F17)))</f>
        <v>0.09581777777777778</v>
      </c>
      <c r="W49" s="7">
        <f>0.01*('[21]17-Jul-06'!$M17/(0.25*(9-'[21]17-Jul-06'!$F17)))</f>
        <v>0.07800444444444443</v>
      </c>
      <c r="X49" s="7">
        <f>0.01*('[22]1-Aug-06'!$M17/(0.25*(9-'[22]1-Aug-06'!$F17)))</f>
        <v>0.04740444444444445</v>
      </c>
      <c r="Y49" s="7">
        <f>0.01*('[23]14-Aug-06'!$M17/(0.25*(9-'[23]14-Aug-06'!$F17)))</f>
        <v>0.022946666666666667</v>
      </c>
      <c r="Z49" s="7">
        <f>0.01*('[24]28-Aug-06'!$M17/(0.25*(9-'[24]28-Aug-06'!$F17)))</f>
        <v>0.032071111111111106</v>
      </c>
      <c r="AA49" s="7">
        <f>0.01*('[25]11-Sep-06'!$M17/(0.25*(9-'[25]11-Sep-06'!$F17)))</f>
        <v>0.024935000000000002</v>
      </c>
      <c r="AB49" s="7">
        <f>0.01*('[26]25-Sep-06'!$M17/(0.25*(9-'[26]25-Sep-06'!$F17)))</f>
        <v>0.02336444444444444</v>
      </c>
      <c r="AC49" s="8">
        <f t="shared" si="21"/>
        <v>3.004597777777778</v>
      </c>
      <c r="AD49" s="8">
        <f t="shared" si="22"/>
        <v>3.004597777777778</v>
      </c>
      <c r="AF49" s="5" t="s">
        <v>7</v>
      </c>
      <c r="AG49" s="8">
        <f t="shared" si="23"/>
        <v>3.004597777777778</v>
      </c>
      <c r="AH49" s="5" t="s">
        <v>7</v>
      </c>
      <c r="AI49" s="8">
        <f t="shared" si="24"/>
        <v>1.502298888888889</v>
      </c>
    </row>
    <row r="50" spans="2:35" ht="12">
      <c r="B50" s="5" t="s">
        <v>8</v>
      </c>
      <c r="C50" s="7">
        <f>0.01*('[1]10-Oct-05'!$M18/(0.25*(9-'[1]10-Oct-05'!$F18)))</f>
        <v>0.012844444444444445</v>
      </c>
      <c r="D50" s="7">
        <f>0.01*('[2]24-Oct-05'!$M18/(0.25*(9-'[2]24-Oct-05'!$F18)))</f>
        <v>0.011000000000000001</v>
      </c>
      <c r="E50" s="7">
        <f>0.01*('[3]7-Nov-05'!$M18/(0.25*(9-'[3]7-Nov-05'!$F18)))</f>
        <v>0.01054666666666667</v>
      </c>
      <c r="F50" s="7">
        <f>0.01*('[4]21-Nov-05'!$M18/(0.25*(9-'[4]21-Nov-05'!$F18)))</f>
        <v>0.013413333333333333</v>
      </c>
      <c r="G50" s="7">
        <f>0.01*('[5]5-Dec-05'!$M18/(0.25*(9-'[5]5-Dec-05'!$F18)))</f>
        <v>0.023826666666666666</v>
      </c>
      <c r="H50" s="7">
        <f>0.01*('[6]19-Dec-05'!$M18/(0.25*(9-'[6]19-Dec-05'!$F18)))</f>
        <v>0.03484444444444444</v>
      </c>
      <c r="I50" s="7">
        <f>0.01*('[7]2-Jan-06'!$M18/(0.25*(9-'[7]2-Jan-06'!$F18)))</f>
        <v>0.012124444444444445</v>
      </c>
      <c r="J50" s="7">
        <f>0.01*('[8]17-Jan-06'!$M18/(0.25*(9-'[8]17-Jan-06'!$F18)))</f>
        <v>0.017933333333333336</v>
      </c>
      <c r="K50" s="7">
        <f>0.01*('[9]30-Jan-06'!$M18/(0.25*(9-'[9]30-Jan-06'!$F18)))</f>
        <v>0.13102222222222223</v>
      </c>
      <c r="L50" s="7">
        <f>0.01*('[10]14-Feb-06'!$M18/(0.25*(9-'[10]14-Feb-06'!$F18)))</f>
        <v>0.25289333333333336</v>
      </c>
      <c r="M50" s="7">
        <f>0.01*('[11]27-Feb-06'!$M18/(0.25*(9-'[11]27-Feb-06'!$F18)))</f>
        <v>0.21238222222222225</v>
      </c>
      <c r="N50" s="7">
        <f>0.01*('[12]13-Mar-06'!$M18/(0.25*(9-'[12]13-Mar-06'!$F18)))</f>
        <v>0.12805333333333332</v>
      </c>
      <c r="O50" s="7">
        <f>0.01*('[13]27-Mar-06'!$M18/(0.25*(9-'[13]27-Mar-06'!$F18)))</f>
        <v>0.00596</v>
      </c>
      <c r="P50" s="7">
        <f>0.01*('[14]10-Apr-06'!$M18/(0.25*(9-'[14]10-Apr-06'!$F18)))</f>
        <v>0.11557777777777778</v>
      </c>
      <c r="Q50" s="7">
        <f>0.01*('[15]24-Apr-06'!$M18/(0.25*(9-'[15]24-Apr-06'!$F18)))</f>
        <v>0.09464888888888888</v>
      </c>
      <c r="R50" s="7">
        <f>0.01*('[16]8-May-06'!$M18/(0.25*(9-'[16]8-May-06'!$F18)))</f>
        <v>0.0032266666666666667</v>
      </c>
      <c r="S50" s="7">
        <f>0.01*('[17]23-May-06'!$M18/(0.25*(9-'[17]23-May-06'!$F18)))</f>
        <v>0.039808888888888894</v>
      </c>
      <c r="T50" s="7">
        <f>0.01*('[18]5-Jun-06'!$M18/(0.25*(9-'[18]5-Jun-06'!$F18)))</f>
        <v>0.023208888888888893</v>
      </c>
      <c r="U50" s="7">
        <f>0.01*('[19]19-Jun-06'!$M18/(0.25*(9-'[19]19-Jun-06'!$F18)))</f>
        <v>0.04147555555555555</v>
      </c>
      <c r="V50" s="7">
        <f>0.01*('[20]4-Jul-06'!$M18/(0.25*(9-'[20]4-Jul-06'!$F18)))</f>
        <v>0.18470222222222224</v>
      </c>
      <c r="W50" s="7">
        <f>0.01*('[21]17-Jul-06'!$M18/(0.25*(9-'[21]17-Jul-06'!$F18)))</f>
        <v>0.2627688888888889</v>
      </c>
      <c r="X50" s="7">
        <f>0.01*('[22]1-Aug-06'!$M18/(0.25*(9-'[22]1-Aug-06'!$F18)))</f>
        <v>0.13039555555555557</v>
      </c>
      <c r="Y50" s="7">
        <f>0.01*('[23]14-Aug-06'!$M18/(0.25*(9-'[23]14-Aug-06'!$F18)))</f>
        <v>0.04678222222222222</v>
      </c>
      <c r="Z50" s="7">
        <f>0.01*('[24]28-Aug-06'!$M18/(0.25*(9-'[24]28-Aug-06'!$F18)))</f>
        <v>0.03555111111111112</v>
      </c>
      <c r="AA50" s="7">
        <f>0.01*('[25]11-Sep-06'!$M18/(0.25*(9-'[25]11-Sep-06'!$F18)))</f>
        <v>0.024533333333333338</v>
      </c>
      <c r="AB50" s="7">
        <f>0.01*('[26]25-Sep-06'!$M18/(0.25*(9-'[26]25-Sep-06'!$F18)))</f>
        <v>0.024715555555555557</v>
      </c>
      <c r="AC50" s="8">
        <f t="shared" si="21"/>
        <v>1.89424</v>
      </c>
      <c r="AD50" s="8">
        <f t="shared" si="22"/>
        <v>1.899443956043956</v>
      </c>
      <c r="AF50" s="5" t="s">
        <v>8</v>
      </c>
      <c r="AG50" s="8">
        <f t="shared" si="23"/>
        <v>1.899443956043956</v>
      </c>
      <c r="AH50" s="5" t="s">
        <v>8</v>
      </c>
      <c r="AI50" s="8">
        <f t="shared" si="24"/>
        <v>0.949721978021978</v>
      </c>
    </row>
    <row r="51" spans="2:39" ht="12">
      <c r="B51" s="5" t="s">
        <v>9</v>
      </c>
      <c r="C51" s="7">
        <f>0.01*('[1]10-Oct-05'!$M19/(0.25*(9-'[1]10-Oct-05'!$F19)))</f>
        <v>0.05161777777777778</v>
      </c>
      <c r="D51" s="7">
        <f>0.01*('[2]24-Oct-05'!$M19/(0.25*(9-'[2]24-Oct-05'!$F19)))</f>
        <v>0.09492444444444446</v>
      </c>
      <c r="E51" s="7">
        <f>0.01*('[3]7-Nov-05'!$M19/(0.25*(9-'[3]7-Nov-05'!$F19)))</f>
        <v>0.06463555555555554</v>
      </c>
      <c r="F51" s="7">
        <f>0.01*('[4]21-Nov-05'!$M19/(0.25*(9-'[4]21-Nov-05'!$F19)))</f>
        <v>0.03604444444444444</v>
      </c>
      <c r="G51" s="7">
        <f>0.01*('[5]5-Dec-05'!$M19/(0.25*(9-'[5]5-Dec-05'!$F19)))</f>
        <v>0.007724444444444445</v>
      </c>
      <c r="H51" s="7">
        <f>0.01*('[6]19-Dec-05'!$M19/(0.25*(9-'[6]19-Dec-05'!$F19)))</f>
        <v>0.004186666666666667</v>
      </c>
      <c r="I51" s="7">
        <f>0.01*('[7]2-Jan-06'!$M19/(0.25*(9-'[7]2-Jan-06'!$F19)))</f>
        <v>0.037720000000000004</v>
      </c>
      <c r="J51" s="7">
        <f>0.01*('[8]17-Jan-06'!$M19/(0.25*(9-'[8]17-Jan-06'!$F19)))</f>
        <v>0.03152</v>
      </c>
      <c r="K51" s="7">
        <f>0.01*('[9]30-Jan-06'!$M19/(0.25*(9-'[9]30-Jan-06'!$F19)))</f>
        <v>0.010631111111111112</v>
      </c>
      <c r="L51" s="7">
        <f>0.01*('[10]14-Feb-06'!$M19/(0.25*(9-'[10]14-Feb-06'!$F19)))</f>
        <v>0.00428888888888889</v>
      </c>
      <c r="M51" s="7">
        <f>0.01*('[11]27-Feb-06'!$M19/(0.25*(9-'[11]27-Feb-06'!$F19)))</f>
        <v>0.00396888888888889</v>
      </c>
      <c r="N51" s="7">
        <f>0.01*('[12]13-Mar-06'!$M19/(0.25*(9-'[12]13-Mar-06'!$F19)))</f>
        <v>0.024635555555555563</v>
      </c>
      <c r="O51" s="7">
        <f>0.01*('[13]27-Mar-06'!$M19/(0.25*(9-'[13]27-Mar-06'!$F19)))</f>
        <v>0.004782222222222222</v>
      </c>
      <c r="P51" s="7">
        <f>0.01*('[14]10-Apr-06'!$M19/(0.25*(9-'[14]10-Apr-06'!$F19)))</f>
        <v>0.04251555555555555</v>
      </c>
      <c r="Q51" s="7">
        <f>0.01*('[15]24-Apr-06'!$M19/(0.25*(9-'[15]24-Apr-06'!$F19)))</f>
        <v>0.00232</v>
      </c>
      <c r="R51" s="7">
        <f>0.01*('[16]8-May-06'!$M19/(0.25*(9-'[16]8-May-06'!$F19)))</f>
        <v>0.0044533333333333334</v>
      </c>
      <c r="S51" s="7">
        <f>0.01*('[17]23-May-06'!$M19/(0.25*(9-'[17]23-May-06'!$F19)))</f>
        <v>0.019533333333333337</v>
      </c>
      <c r="T51" s="7">
        <f>0.01*('[18]5-Jun-06'!$M19/(0.25*(9-'[18]5-Jun-06'!$F19)))</f>
        <v>0.017364444444444446</v>
      </c>
      <c r="U51" s="7">
        <f>0.01*('[19]19-Jun-06'!$M19/(0.25*(9-'[19]19-Jun-06'!$F19)))</f>
        <v>0.029951111111111112</v>
      </c>
      <c r="V51" s="7">
        <f>0.01*('[20]4-Jul-06'!$M19/(0.25*(9-'[20]4-Jul-06'!$F19)))</f>
        <v>0.036879999999999996</v>
      </c>
      <c r="W51" s="7">
        <f>0.01*('[21]17-Jul-06'!$M19/(0.25*(9-'[21]17-Jul-06'!$F19)))</f>
        <v>0.022244444444444445</v>
      </c>
      <c r="X51" s="7">
        <f>0.01*('[22]1-Aug-06'!$M19/(0.25*(9-'[22]1-Aug-06'!$F19)))</f>
        <v>0.02088888888888889</v>
      </c>
      <c r="Y51" s="7">
        <f>0.01*('[23]14-Aug-06'!$M19/(0.25*(9-'[23]14-Aug-06'!$F19)))</f>
        <v>0.019177777777777776</v>
      </c>
      <c r="Z51" s="7">
        <f>0.01*('[24]28-Aug-06'!$M19/(0.25*(9-'[24]28-Aug-06'!$F19)))</f>
        <v>0.04301333333333334</v>
      </c>
      <c r="AA51" s="7">
        <f>0.01*('[25]11-Sep-06'!$M19/(0.25*(9-'[25]11-Sep-06'!$F19)))</f>
        <v>0.03969333333333334</v>
      </c>
      <c r="AB51" s="7">
        <f>0.01*('[26]25-Sep-06'!$M19/(0.25*(9-'[26]25-Sep-06'!$F19)))</f>
        <v>0.05334222222222223</v>
      </c>
      <c r="AC51" s="8">
        <f t="shared" si="21"/>
        <v>0.7280577777777776</v>
      </c>
      <c r="AD51" s="8">
        <f t="shared" si="22"/>
        <v>0.7280577777777776</v>
      </c>
      <c r="AF51" s="5" t="s">
        <v>9</v>
      </c>
      <c r="AG51" s="8">
        <f t="shared" si="23"/>
        <v>0.7280577777777776</v>
      </c>
      <c r="AH51" s="5" t="s">
        <v>9</v>
      </c>
      <c r="AI51" s="8">
        <f t="shared" si="24"/>
        <v>0.3640288888888888</v>
      </c>
      <c r="AK51" s="14" t="s">
        <v>76</v>
      </c>
      <c r="AL51" s="14"/>
      <c r="AM51" s="14"/>
    </row>
    <row r="52" spans="2:39" ht="12">
      <c r="B52" s="5" t="s">
        <v>10</v>
      </c>
      <c r="C52" s="7">
        <f>0.01*('[1]10-Oct-05'!$M20/(0.25*(9-'[1]10-Oct-05'!$F20)))</f>
        <v>0.1038</v>
      </c>
      <c r="D52" s="7">
        <f>0.01*('[2]24-Oct-05'!$M20/(0.25*(9-'[2]24-Oct-05'!$F20)))</f>
        <v>0.16907111111111112</v>
      </c>
      <c r="E52" s="7">
        <f>0.01*('[3]7-Nov-05'!$M20/(0.25*(9-'[3]7-Nov-05'!$F20)))</f>
        <v>0.06980888888888889</v>
      </c>
      <c r="F52" s="7">
        <f>0.01*('[4]21-Nov-05'!$M20/(0.25*(9-'[4]21-Nov-05'!$F20)))</f>
        <v>0.00663111111111111</v>
      </c>
      <c r="G52" s="7">
        <f>0.01*('[5]5-Dec-05'!$M20/(0.25*(9-'[5]5-Dec-05'!$F20)))</f>
        <v>0.01439111111111111</v>
      </c>
      <c r="H52" s="7">
        <f>0.01*('[6]19-Dec-05'!$M20/(0.25*(9-'[6]19-Dec-05'!$F20)))</f>
        <v>0.006240000000000002</v>
      </c>
      <c r="I52" s="7">
        <f>0.01*('[7]2-Jan-06'!$M20/(0.25*(9-'[7]2-Jan-06'!$F20)))</f>
        <v>0.011906666666666668</v>
      </c>
      <c r="J52" s="7">
        <f>0.01*('[8]17-Jan-06'!$M20/(0.25*(9-'[8]17-Jan-06'!$F20)))</f>
        <v>0.07032888888888889</v>
      </c>
      <c r="K52" s="7">
        <f>0.01*('[9]30-Jan-06'!$M20/(0.25*(9-'[9]30-Jan-06'!$F20)))</f>
        <v>0.05510222222222222</v>
      </c>
      <c r="L52" s="7">
        <f>0.01*('[10]14-Feb-06'!$M20/(0.25*(9-'[10]14-Feb-06'!$F20)))</f>
        <v>0.07458222222222222</v>
      </c>
      <c r="M52" s="7">
        <f>0.01*('[11]27-Feb-06'!$M20/(0.25*(9-'[11]27-Feb-06'!$F20)))</f>
        <v>0.008466666666666667</v>
      </c>
      <c r="N52" s="7">
        <f>0.01*('[12]13-Mar-06'!$M20/(0.25*(9-'[12]13-Mar-06'!$F20)))</f>
        <v>0.008631111111111112</v>
      </c>
      <c r="O52" s="7">
        <f>0.01*('[13]27-Mar-06'!$M20/(0.25*(9-'[13]27-Mar-06'!$F20)))</f>
        <v>0.009684444444444443</v>
      </c>
      <c r="P52" s="7">
        <f>0.01*('[14]10-Apr-06'!$M20/(0.25*(9-'[14]10-Apr-06'!$F20)))</f>
        <v>0.04998666666666667</v>
      </c>
      <c r="Q52" s="7">
        <f>0.01*('[15]24-Apr-06'!$M20/(0.25*(9-'[15]24-Apr-06'!$F20)))</f>
        <v>0.008022222222222222</v>
      </c>
      <c r="R52" s="7">
        <f>0.01*('[16]8-May-06'!$M20/(0.25*(9-'[16]8-May-06'!$F20)))</f>
        <v>0.0064533333333333335</v>
      </c>
      <c r="S52" s="7">
        <f>0.01*('[17]23-May-06'!$M20/(0.25*(9-'[17]23-May-06'!$F20)))</f>
        <v>0.008355555555555555</v>
      </c>
      <c r="T52" s="7">
        <f>0.01*('[18]5-Jun-06'!$M20/(0.25*(9-'[18]5-Jun-06'!$F20)))</f>
        <v>0.007782222222222222</v>
      </c>
      <c r="U52" s="7">
        <f>0.01*('[19]19-Jun-06'!$M20/(0.25*(9-'[19]19-Jun-06'!$F20)))</f>
        <v>0.007662222222222224</v>
      </c>
      <c r="V52" s="7">
        <f>0.01*('[20]4-Jul-06'!$M20/(0.25*(9-'[20]4-Jul-06'!$F20)))</f>
        <v>0.010320000000000001</v>
      </c>
      <c r="W52" s="7">
        <f>0.01*('[21]17-Jul-06'!$M20/(0.25*(9-'[21]17-Jul-06'!$F20)))</f>
        <v>0.015004444444444445</v>
      </c>
      <c r="X52" s="7">
        <f>0.01*('[22]1-Aug-06'!$M20/(0.25*(9-'[22]1-Aug-06'!$F20)))</f>
        <v>0.036951111111111115</v>
      </c>
      <c r="Y52" s="7">
        <f>0.01*('[23]14-Aug-06'!$M20/(0.25*(9-'[23]14-Aug-06'!$F20)))</f>
        <v>0.015826666666666666</v>
      </c>
      <c r="Z52" s="7">
        <f>0.01*('[24]28-Aug-06'!$M20/(0.25*(9-'[24]28-Aug-06'!$F20)))</f>
        <v>0.012284444444444445</v>
      </c>
      <c r="AA52" s="7">
        <f>0.01*('[25]11-Sep-06'!$M20/(0.25*(9-'[25]11-Sep-06'!$F20)))</f>
        <v>0.015857777777777776</v>
      </c>
      <c r="AB52" s="7">
        <f>0.01*('[26]25-Sep-06'!$M20/(0.25*(9-'[26]25-Sep-06'!$F20)))</f>
        <v>0.035</v>
      </c>
      <c r="AC52" s="8">
        <f t="shared" si="21"/>
        <v>0.8381511111111112</v>
      </c>
      <c r="AD52" s="8">
        <f t="shared" si="22"/>
        <v>0.8358610807528841</v>
      </c>
      <c r="AF52" s="5" t="s">
        <v>10</v>
      </c>
      <c r="AG52" s="8">
        <f t="shared" si="23"/>
        <v>0.8358610807528841</v>
      </c>
      <c r="AH52" s="5" t="s">
        <v>10</v>
      </c>
      <c r="AI52" s="8">
        <f t="shared" si="24"/>
        <v>0.41793054037644206</v>
      </c>
      <c r="AK52" s="14"/>
      <c r="AL52" s="14" t="s">
        <v>49</v>
      </c>
      <c r="AM52" s="15">
        <f>AVERAGE(AI51:AI56)</f>
        <v>0.47204227438304963</v>
      </c>
    </row>
    <row r="53" spans="2:35" ht="12">
      <c r="B53" s="5" t="s">
        <v>11</v>
      </c>
      <c r="C53" s="7">
        <f>0.01*('[1]10-Oct-05'!$M21/(0.25*(9-'[1]10-Oct-05'!$F21)))</f>
        <v>0.017186666666666666</v>
      </c>
      <c r="D53" s="7">
        <f>0.01*('[2]24-Oct-05'!$M21/(0.25*(9-'[2]24-Oct-05'!$F21)))</f>
        <v>0.019773333333333334</v>
      </c>
      <c r="E53" s="7">
        <f>0.01*('[3]7-Nov-05'!$M21/(0.25*(9-'[3]7-Nov-05'!$F21)))</f>
        <v>0.02496888888888889</v>
      </c>
      <c r="F53" s="7">
        <f>0.01*('[4]21-Nov-05'!$M21/(0.25*(9-'[4]21-Nov-05'!$F21)))</f>
        <v>0.011297777777777778</v>
      </c>
      <c r="G53" s="7">
        <f>0.01*('[5]5-Dec-05'!$M21/(0.25*(9-'[5]5-Dec-05'!$F21)))</f>
        <v>0.02402666666666667</v>
      </c>
      <c r="H53" s="7">
        <f>0.01*('[6]19-Dec-05'!$M21/(0.25*(9-'[6]19-Dec-05'!$F21)))</f>
        <v>0.01971111111111111</v>
      </c>
      <c r="I53" s="7">
        <f>0.01*('[7]2-Jan-06'!$M21/(0.25*(9-'[7]2-Jan-06'!$F21)))</f>
        <v>0.00836888888888889</v>
      </c>
      <c r="J53" s="7">
        <f>0.01*('[8]17-Jan-06'!$M21/(0.25*(9-'[8]17-Jan-06'!$F21)))</f>
        <v>0.01996888888888889</v>
      </c>
      <c r="K53" s="7">
        <f>0.01*('[9]30-Jan-06'!$M21/(0.25*(9-'[9]30-Jan-06'!$F21)))</f>
        <v>0.12017777777777777</v>
      </c>
      <c r="L53" s="7">
        <f>0.01*('[10]14-Feb-06'!$M21/(0.25*(9-'[10]14-Feb-06'!$F21)))</f>
        <v>0.03842222222222222</v>
      </c>
      <c r="M53" s="7">
        <f>0.01*('[11]27-Feb-06'!$M21/(0.25*(9-'[11]27-Feb-06'!$F21)))</f>
        <v>0.05122666666666666</v>
      </c>
      <c r="N53" s="7">
        <f>0.01*('[12]13-Mar-06'!$M21/(0.25*(9-'[12]13-Mar-06'!$F21)))</f>
        <v>0.037053333333333334</v>
      </c>
      <c r="O53" s="7">
        <f>0.01*('[13]27-Mar-06'!$M21/(0.25*(9-'[13]27-Mar-06'!$F21)))</f>
        <v>0.049133333333333334</v>
      </c>
      <c r="P53" s="7">
        <f>0.01*('[14]10-Apr-06'!$M21/(0.25*(9-'[14]10-Apr-06'!$F21)))</f>
        <v>0.07765333333333334</v>
      </c>
      <c r="Q53" s="7">
        <f>0.01*('[15]24-Apr-06'!$M21/(0.25*(9-'[15]24-Apr-06'!$F21)))</f>
        <v>0.0122</v>
      </c>
      <c r="R53" s="7">
        <f>0.01*('[16]8-May-06'!$M21/(0.25*(9-'[16]8-May-06'!$F21)))</f>
        <v>0.061360000000000005</v>
      </c>
      <c r="S53" s="7">
        <f>0.01*('[17]23-May-06'!$M21/(0.25*(9-'[17]23-May-06'!$F21)))</f>
        <v>0.1695111111111111</v>
      </c>
      <c r="T53" s="7">
        <f>0.01*('[18]5-Jun-06'!$M21/(0.25*(9-'[18]5-Jun-06'!$F21)))</f>
        <v>0.0719111111111111</v>
      </c>
      <c r="U53" s="7">
        <f>0.01*('[19]19-Jun-06'!$M21/(0.25*(9-'[19]19-Jun-06'!$F21)))</f>
        <v>0.037255</v>
      </c>
      <c r="V53" s="7">
        <f>0.01*('[20]4-Jul-06'!$M21/(0.25*(9-'[20]4-Jul-06'!$F21)))</f>
        <v>0.051222222222222225</v>
      </c>
      <c r="W53" s="7">
        <f>0.01*('[21]17-Jul-06'!$M21/(0.25*(9-'[21]17-Jul-06'!$F21)))</f>
        <v>0.03115111111111111</v>
      </c>
      <c r="X53" s="7">
        <f>0.01*('[22]1-Aug-06'!$M21/(0.25*(9-'[22]1-Aug-06'!$F21)))</f>
        <v>0.03353333333333334</v>
      </c>
      <c r="Y53" s="7">
        <f>0.01*('[23]14-Aug-06'!$M21/(0.25*(9-'[23]14-Aug-06'!$F21)))</f>
        <v>0.028871111111111115</v>
      </c>
      <c r="Z53" s="7">
        <f>0.01*('[24]28-Aug-06'!$M21/(0.25*(9-'[24]28-Aug-06'!$F21)))</f>
        <v>0.02052</v>
      </c>
      <c r="AA53" s="7">
        <f>0.01*('[25]11-Sep-06'!$M21/(0.25*(9-'[25]11-Sep-06'!$F21)))</f>
        <v>0.02576</v>
      </c>
      <c r="AB53" s="7">
        <f>0.01*('[26]25-Sep-06'!$M21/(0.25*(9-'[26]25-Sep-06'!$F21)))</f>
        <v>0.04244888888888889</v>
      </c>
      <c r="AC53" s="8">
        <f t="shared" si="21"/>
        <v>1.104712777777778</v>
      </c>
      <c r="AD53" s="8">
        <f t="shared" si="22"/>
        <v>1.104712777777778</v>
      </c>
      <c r="AF53" s="5" t="s">
        <v>11</v>
      </c>
      <c r="AG53" s="8">
        <f t="shared" si="23"/>
        <v>1.104712777777778</v>
      </c>
      <c r="AH53" s="5" t="s">
        <v>11</v>
      </c>
      <c r="AI53" s="8">
        <f t="shared" si="24"/>
        <v>0.552356388888889</v>
      </c>
    </row>
    <row r="54" spans="2:35" ht="12">
      <c r="B54" s="5" t="s">
        <v>12</v>
      </c>
      <c r="C54" s="7">
        <f>0.01*('[1]10-Oct-05'!$M22/(0.25*(9-'[1]10-Oct-05'!$F22)))</f>
        <v>0.05550222222222223</v>
      </c>
      <c r="D54" s="7">
        <f>0.01*('[2]24-Oct-05'!$M22/(0.25*(9-'[2]24-Oct-05'!$F22)))</f>
        <v>0.06306222222222221</v>
      </c>
      <c r="E54" s="7">
        <f>0.01*('[3]7-Nov-05'!$M22/(0.25*(9-'[3]7-Nov-05'!$F22)))</f>
        <v>0.015373333333333334</v>
      </c>
      <c r="F54" s="7">
        <f>0.01*('[4]21-Nov-05'!$M22/(0.25*(9-'[4]21-Nov-05'!$F22)))</f>
        <v>0.017431111111111112</v>
      </c>
      <c r="G54" s="7">
        <f>0.01*('[5]5-Dec-05'!$M22/(0.25*(9-'[5]5-Dec-05'!$F22)))</f>
        <v>0.025293333333333334</v>
      </c>
      <c r="H54" s="7">
        <f>0.01*('[6]19-Dec-05'!$M22/(0.25*(9-'[6]19-Dec-05'!$F22)))</f>
        <v>0.061186666666666674</v>
      </c>
      <c r="I54" s="7">
        <f>0.01*('[7]2-Jan-06'!$M22/(0.25*(9-'[7]2-Jan-06'!$F22)))</f>
        <v>0.0570888888888889</v>
      </c>
      <c r="J54" s="7">
        <f>0.01*('[8]17-Jan-06'!$M22/(0.25*(9-'[8]17-Jan-06'!$F22)))</f>
        <v>0.07773333333333332</v>
      </c>
      <c r="K54" s="7">
        <f>0.01*('[9]30-Jan-06'!$M22/(0.25*(9-'[9]30-Jan-06'!$F22)))</f>
        <v>0.044173333333333335</v>
      </c>
      <c r="L54" s="7">
        <f>0.01*('[10]14-Feb-06'!$M22/(0.25*(9-'[10]14-Feb-06'!$F22)))</f>
        <v>0.021995555555555556</v>
      </c>
      <c r="M54" s="7">
        <f>0.01*('[11]27-Feb-06'!$M22/(0.25*(9-'[11]27-Feb-06'!$F22)))</f>
        <v>0.006991111111111111</v>
      </c>
      <c r="N54" s="7">
        <f>0.01*('[12]13-Mar-06'!$M22/(0.25*(9-'[12]13-Mar-06'!$F22)))</f>
        <v>0.016093333333333334</v>
      </c>
      <c r="O54" s="7">
        <f>0.01*('[13]27-Mar-06'!$M22/(0.25*(9-'[13]27-Mar-06'!$F22)))</f>
        <v>0.006279999999999999</v>
      </c>
      <c r="P54" s="7">
        <f>0.01*('[14]10-Apr-06'!$M22/(0.25*(9-'[14]10-Apr-06'!$F22)))</f>
        <v>0.03302666666666667</v>
      </c>
      <c r="Q54" s="7">
        <f>0.01*('[15]24-Apr-06'!$M22/(0.25*(9-'[15]24-Apr-06'!$F22)))</f>
        <v>0.07083555555555555</v>
      </c>
      <c r="R54" s="7">
        <f>0.01*('[16]8-May-06'!$M22/(0.25*(9-'[16]8-May-06'!$F22)))</f>
        <v>0.015862222222222225</v>
      </c>
      <c r="S54" s="7">
        <f>0.01*('[17]23-May-06'!$M22/(0.25*(9-'[17]23-May-06'!$F22)))</f>
        <v>0.011022222222222223</v>
      </c>
      <c r="T54" s="7">
        <f>0.01*('[18]5-Jun-06'!$M22/(0.25*(9-'[18]5-Jun-06'!$F22)))</f>
        <v>0.014040000000000002</v>
      </c>
      <c r="U54" s="7">
        <f>0.01*('[19]19-Jun-06'!$M22/(0.25*(9-'[19]19-Jun-06'!$F22)))</f>
        <v>0.004266666666666667</v>
      </c>
      <c r="V54" s="7">
        <f>0.01*('[20]4-Jul-06'!$M22/(0.25*(9-'[20]4-Jul-06'!$F22)))</f>
        <v>0.024555555555555556</v>
      </c>
      <c r="W54" s="7">
        <f>0.01*('[21]17-Jul-06'!$M22/(0.25*(9-'[21]17-Jul-06'!$F22)))</f>
        <v>0.020960000000000003</v>
      </c>
      <c r="X54" s="7">
        <f>0.01*('[22]1-Aug-06'!$M22/(0.25*(9-'[22]1-Aug-06'!$F22)))</f>
        <v>0.031911111111111105</v>
      </c>
      <c r="Y54" s="7">
        <f>0.01*('[23]14-Aug-06'!$M22/(0.25*(9-'[23]14-Aug-06'!$F22)))</f>
        <v>0.017706666666666666</v>
      </c>
      <c r="Z54" s="7">
        <f>0.01*('[24]28-Aug-06'!$M22/(0.25*(9-'[24]28-Aug-06'!$F22)))</f>
        <v>0.007422222222222223</v>
      </c>
      <c r="AA54" s="7">
        <f>0.01*('[25]11-Sep-06'!$M22/(0.25*(9-'[25]11-Sep-06'!$F22)))</f>
        <v>0.0071822222222222235</v>
      </c>
      <c r="AB54" s="7">
        <f>0.01*('[26]25-Sep-06'!$M22/(0.25*(9-'[26]25-Sep-06'!$F22)))</f>
        <v>0.07505</v>
      </c>
      <c r="AC54" s="8">
        <f t="shared" si="21"/>
        <v>0.8020455555555557</v>
      </c>
      <c r="AD54" s="8">
        <f t="shared" si="22"/>
        <v>0.8042489774114775</v>
      </c>
      <c r="AF54" s="5" t="s">
        <v>12</v>
      </c>
      <c r="AG54" s="8">
        <f t="shared" si="23"/>
        <v>0.8042489774114775</v>
      </c>
      <c r="AH54" s="5" t="s">
        <v>12</v>
      </c>
      <c r="AI54" s="8">
        <f t="shared" si="24"/>
        <v>0.40212448870573875</v>
      </c>
    </row>
    <row r="55" spans="2:35" ht="12">
      <c r="B55" s="5" t="s">
        <v>13</v>
      </c>
      <c r="C55" s="7">
        <f>0.01*('[1]10-Oct-05'!$M23/(0.25*(9-'[1]10-Oct-05'!$F23)))</f>
        <v>0.08393777777777778</v>
      </c>
      <c r="D55" s="7">
        <f>0.01*('[2]24-Oct-05'!$M23/(0.25*(9-'[2]24-Oct-05'!$F23)))</f>
        <v>0.20823999999999998</v>
      </c>
      <c r="E55" s="7">
        <f>0.01*('[3]7-Nov-05'!$M23/(0.25*(9-'[3]7-Nov-05'!$F23)))</f>
        <v>0.05197333333333334</v>
      </c>
      <c r="F55" s="7">
        <f>0.01*('[4]21-Nov-05'!$M23/(0.25*(9-'[4]21-Nov-05'!$F23)))</f>
        <v>0.003951111111111111</v>
      </c>
      <c r="G55" s="7">
        <f>0.01*('[5]5-Dec-05'!$M23/(0.25*(9-'[5]5-Dec-05'!$F23)))</f>
        <v>0.007951111111111112</v>
      </c>
      <c r="H55" s="7">
        <f>0.01*('[6]19-Dec-05'!$M23/(0.25*(9-'[6]19-Dec-05'!$F23)))</f>
        <v>0.023417777777777784</v>
      </c>
      <c r="I55" s="7">
        <f>0.01*('[7]2-Jan-06'!$M23/(0.25*(9-'[7]2-Jan-06'!$F23)))</f>
        <v>0.001048888888888889</v>
      </c>
      <c r="J55" s="7">
        <f>0.01*('[8]17-Jan-06'!$M23/(0.25*(9-'[8]17-Jan-06'!$F23)))</f>
        <v>0.00904888888888889</v>
      </c>
      <c r="K55" s="7">
        <f>0.01*('[9]30-Jan-06'!$M23/(0.25*(9-'[9]30-Jan-06'!$F23)))</f>
        <v>0.004737777777777778</v>
      </c>
      <c r="L55" s="7">
        <f>0.01*('[10]14-Feb-06'!$M23/(0.25*(9-'[10]14-Feb-06'!$F23)))</f>
        <v>0.007200000000000001</v>
      </c>
      <c r="M55" s="7">
        <f>0.01*('[11]27-Feb-06'!$M23/(0.25*(9-'[11]27-Feb-06'!$F23)))</f>
        <v>0.007084444444444444</v>
      </c>
      <c r="N55" s="7">
        <f>0.01*('[12]13-Mar-06'!$M23/(0.25*(9-'[12]13-Mar-06'!$F23)))</f>
        <v>0.014946666666666665</v>
      </c>
      <c r="O55" s="7">
        <f>0.01*('[13]27-Mar-06'!$M23/(0.25*(9-'[13]27-Mar-06'!$F23)))</f>
        <v>0.019422222222222223</v>
      </c>
      <c r="P55" s="7">
        <f>0.01*('[14]10-Apr-06'!$M23/(0.25*(9-'[14]10-Apr-06'!$F23)))</f>
        <v>0.04295555555555556</v>
      </c>
      <c r="Q55" s="7">
        <f>0.01*('[15]24-Apr-06'!$M23/(0.25*(9-'[15]24-Apr-06'!$F23)))</f>
        <v>0.004182222222222223</v>
      </c>
      <c r="R55" s="7">
        <f>0.01*('[16]8-May-06'!$M23/(0.25*(9-'[16]8-May-06'!$F23)))</f>
        <v>0.05872444444444444</v>
      </c>
      <c r="S55" s="7">
        <f>0.01*('[17]23-May-06'!$M23/(0.25*(9-'[17]23-May-06'!$F23)))</f>
        <v>0.07626222222222222</v>
      </c>
      <c r="T55" s="7">
        <f>0.01*('[18]5-Jun-06'!$M23/(0.25*(9-'[18]5-Jun-06'!$F23)))</f>
        <v>0.22891555555555557</v>
      </c>
      <c r="U55" s="7">
        <f>0.01*('[19]19-Jun-06'!$M23/(0.25*(9-'[19]19-Jun-06'!$F23)))</f>
        <v>0.08008000000000001</v>
      </c>
      <c r="V55" s="7">
        <f>0.01*('[20]4-Jul-06'!$M23/(0.25*(9-'[20]4-Jul-06'!$F23)))</f>
        <v>0.04191111111111111</v>
      </c>
      <c r="W55" s="7">
        <f>0.01*('[21]17-Jul-06'!$M23/(0.25*(9-'[21]17-Jul-06'!$F23)))</f>
        <v>0.09609333333333334</v>
      </c>
      <c r="X55" s="7">
        <f>0.01*('[22]1-Aug-06'!$M23/(0.25*(9-'[22]1-Aug-06'!$F23)))</f>
        <v>0.06929777777777778</v>
      </c>
      <c r="Y55" s="7">
        <f>0.01*('[23]14-Aug-06'!$M23/(0.25*(9-'[23]14-Aug-06'!$F23)))</f>
        <v>0.03730222222222222</v>
      </c>
      <c r="Z55" s="7">
        <f>0.01*('[24]28-Aug-06'!$M23/(0.25*(9-'[24]28-Aug-06'!$F23)))</f>
        <v>0.05195555555555556</v>
      </c>
      <c r="AA55" s="7">
        <f>0.01*('[25]11-Sep-06'!$M23/(0.25*(9-'[25]11-Sep-06'!$F23)))</f>
        <v>0.014333333333333337</v>
      </c>
      <c r="AB55" s="7">
        <f>0.01*('[26]25-Sep-06'!$M23/(0.25*(9-'[26]25-Sep-06'!$F23)))</f>
        <v>0.05978666666666666</v>
      </c>
      <c r="AC55" s="8">
        <f t="shared" si="21"/>
        <v>1.3047599999999997</v>
      </c>
      <c r="AD55" s="8">
        <f t="shared" si="22"/>
        <v>1.3083445054945053</v>
      </c>
      <c r="AF55" s="5" t="s">
        <v>13</v>
      </c>
      <c r="AG55" s="8">
        <f t="shared" si="23"/>
        <v>1.3083445054945053</v>
      </c>
      <c r="AH55" s="5" t="s">
        <v>13</v>
      </c>
      <c r="AI55" s="8">
        <f t="shared" si="24"/>
        <v>0.6541722527472527</v>
      </c>
    </row>
    <row r="56" spans="2:35" ht="12">
      <c r="B56" s="5" t="s">
        <v>14</v>
      </c>
      <c r="C56" s="7">
        <f>0.01*('[1]10-Oct-05'!$M24/(0.25*(9-'[1]10-Oct-05'!$F24)))</f>
        <v>0.08828</v>
      </c>
      <c r="D56" s="7">
        <f>0.01*('[2]24-Oct-05'!$M24/(0.25*(9-'[2]24-Oct-05'!$F24)))</f>
        <v>0.02139111111111111</v>
      </c>
      <c r="E56" s="7">
        <f>0.01*('[3]7-Nov-05'!$M24/(0.25*(9-'[3]7-Nov-05'!$F24)))</f>
        <v>0.007137777777777778</v>
      </c>
      <c r="F56" s="7">
        <f>0.01*('[4]21-Nov-05'!$M24/(0.25*(9-'[4]21-Nov-05'!$F24)))</f>
        <v>0.009524444444444443</v>
      </c>
      <c r="G56" s="7">
        <f>0.01*('[5]5-Dec-05'!$M24/(0.25*(9-'[5]5-Dec-05'!$F24)))</f>
        <v>0.018275555555555555</v>
      </c>
      <c r="H56" s="7">
        <f>0.01*('[6]19-Dec-05'!$M24/(0.25*(9-'[6]19-Dec-05'!$F24)))</f>
        <v>0.02569777777777778</v>
      </c>
      <c r="I56" s="7">
        <f>0.01*('[7]2-Jan-06'!$M24/(0.25*(9-'[7]2-Jan-06'!$F24)))</f>
        <v>0.059706666666666665</v>
      </c>
      <c r="J56" s="7">
        <f>0.01*('[8]17-Jan-06'!$M24/(0.25*(9-'[8]17-Jan-06'!$F24)))</f>
        <v>0.10424</v>
      </c>
      <c r="K56" s="7">
        <f>0.01*('[9]30-Jan-06'!$M24/(0.25*(9-'[9]30-Jan-06'!$F24)))</f>
        <v>0.04717333333333334</v>
      </c>
      <c r="L56" s="7">
        <f>0.01*('[10]14-Feb-06'!$M24/(0.25*(9-'[10]14-Feb-06'!$F24)))</f>
        <v>0.03348444444444445</v>
      </c>
      <c r="M56" s="7">
        <f>0.01*('[11]27-Feb-06'!$M24/(0.25*(9-'[11]27-Feb-06'!$F24)))</f>
        <v>0.012857777777777777</v>
      </c>
      <c r="N56" s="7">
        <f>0.01*('[12]13-Mar-06'!$M24/(0.25*(9-'[12]13-Mar-06'!$F24)))</f>
        <v>0.038337777777777776</v>
      </c>
      <c r="O56" s="7">
        <f>0.01*('[13]27-Mar-06'!$M24/(0.25*(9-'[13]27-Mar-06'!$F24)))</f>
        <v>0.002946666666666667</v>
      </c>
      <c r="P56" s="7">
        <f>0.01*('[14]10-Apr-06'!$M24/(0.25*(9-'[14]10-Apr-06'!$F24)))</f>
        <v>0.056688888888888886</v>
      </c>
      <c r="Q56" s="7">
        <f>0.01*('[15]24-Apr-06'!$M24/(0.25*(9-'[15]24-Apr-06'!$F24)))</f>
        <v>0.006302222222222223</v>
      </c>
      <c r="R56" s="7">
        <f>0.01*('[16]8-May-06'!$M24/(0.25*(9-'[16]8-May-06'!$F24)))</f>
        <v>0.005822222222222222</v>
      </c>
      <c r="S56" s="7">
        <f>0.01*('[17]23-May-06'!$M24/(0.25*(9-'[17]23-May-06'!$F24)))</f>
        <v>0.00784</v>
      </c>
      <c r="T56" s="7">
        <f>0.01*('[18]5-Jun-06'!$M24/(0.25*(9-'[18]5-Jun-06'!$F24)))</f>
        <v>0.0930711111111111</v>
      </c>
      <c r="U56" s="7">
        <f>0.01*('[19]19-Jun-06'!$M24/(0.25*(9-'[19]19-Jun-06'!$F24)))</f>
        <v>0.047653333333333346</v>
      </c>
      <c r="V56" s="7">
        <f>0.01*('[20]4-Jul-06'!$M24/(0.25*(9-'[20]4-Jul-06'!$F24)))</f>
        <v>0.04215555555555556</v>
      </c>
      <c r="W56" s="7">
        <f>0.01*('[21]17-Jul-06'!$M24/(0.25*(9-'[21]17-Jul-06'!$F24)))</f>
        <v>0.014995555555555555</v>
      </c>
      <c r="X56" s="7">
        <f>0.01*('[22]1-Aug-06'!$M24/(0.25*(9-'[22]1-Aug-06'!$F24)))</f>
        <v>0.0376</v>
      </c>
      <c r="Y56" s="7">
        <f>0.01*('[23]14-Aug-06'!$M24/(0.25*(9-'[23]14-Aug-06'!$F24)))</f>
        <v>0.0326</v>
      </c>
      <c r="Z56" s="7">
        <f>0.01*('[24]28-Aug-06'!$M24/(0.25*(9-'[24]28-Aug-06'!$F24)))</f>
        <v>0.02537777777777778</v>
      </c>
      <c r="AA56" s="7">
        <f>0.01*('[25]11-Sep-06'!$M24/(0.25*(9-'[25]11-Sep-06'!$F24)))</f>
        <v>0.01248888888888889</v>
      </c>
      <c r="AB56" s="7">
        <f>0.01*('[26]25-Sep-06'!$M24/(0.25*(9-'[26]25-Sep-06'!$F24)))</f>
        <v>0.029213333333333338</v>
      </c>
      <c r="AC56" s="8">
        <f t="shared" si="21"/>
        <v>0.880862222222222</v>
      </c>
      <c r="AD56" s="8">
        <f t="shared" si="22"/>
        <v>0.8832821733821731</v>
      </c>
      <c r="AF56" s="5" t="s">
        <v>14</v>
      </c>
      <c r="AG56" s="8">
        <f t="shared" si="23"/>
        <v>0.8832821733821731</v>
      </c>
      <c r="AH56" s="5" t="s">
        <v>14</v>
      </c>
      <c r="AI56" s="8">
        <f t="shared" si="24"/>
        <v>0.44164108669108654</v>
      </c>
    </row>
    <row r="57" spans="2:39" ht="12">
      <c r="B57" s="5" t="s">
        <v>15</v>
      </c>
      <c r="C57" s="7">
        <f>0.01*('[1]10-Oct-05'!$M25/(0.25*(9-'[1]10-Oct-05'!$F25)))</f>
        <v>0.0308</v>
      </c>
      <c r="D57" s="7">
        <f>0.01*('[2]24-Oct-05'!$M25/(0.25*(9-'[2]24-Oct-05'!$F25)))</f>
        <v>0.03165777777777778</v>
      </c>
      <c r="E57" s="7">
        <f>0.01*('[3]7-Nov-05'!$M25/(0.25*(9-'[3]7-Nov-05'!$F25)))</f>
        <v>0.04153333333333333</v>
      </c>
      <c r="F57" s="7">
        <f>0.01*('[4]21-Nov-05'!$M25/(0.25*(9-'[4]21-Nov-05'!$F25)))</f>
        <v>0.04174666666666667</v>
      </c>
      <c r="G57" s="7">
        <f>0.01*('[5]5-Dec-05'!$M25/(0.25*(9-'[5]5-Dec-05'!$F25)))</f>
        <v>0.006186666666666666</v>
      </c>
      <c r="H57" s="7">
        <f>0.01*('[6]19-Dec-05'!$M25/(0.25*(9-'[6]19-Dec-05'!$F25)))</f>
        <v>0.01535111111111111</v>
      </c>
      <c r="I57" s="7">
        <f>0.01*('[7]2-Jan-06'!$M25/(0.25*(9-'[7]2-Jan-06'!$F25)))</f>
        <v>0.01814666666666667</v>
      </c>
      <c r="J57" s="7">
        <f>0.01*('[8]17-Jan-06'!$M25/(0.25*(9-'[8]17-Jan-06'!$F25)))</f>
        <v>0.023311111111111116</v>
      </c>
      <c r="K57" s="7">
        <f>0.01*('[9]30-Jan-06'!$M25/(0.25*(9-'[9]30-Jan-06'!$F25)))</f>
        <v>0.09302666666666666</v>
      </c>
      <c r="L57" s="7">
        <f>0.01*('[10]14-Feb-06'!$M25/(0.25*(9-'[10]14-Feb-06'!$F25)))</f>
        <v>0.06301777777777777</v>
      </c>
      <c r="M57" s="7">
        <f>0.01*('[11]27-Feb-06'!$M25/(0.25*(9-'[11]27-Feb-06'!$F25)))</f>
        <v>0.023143111111111114</v>
      </c>
      <c r="N57" s="7">
        <f>0.01*('[12]13-Mar-06'!$M25/(0.25*(9-'[12]13-Mar-06'!$F25)))</f>
        <v>0.015764444444444446</v>
      </c>
      <c r="O57" s="7">
        <f>0.01*('[13]27-Mar-06'!$M25/(0.25*(9-'[13]27-Mar-06'!$F25)))</f>
        <v>0.03784</v>
      </c>
      <c r="P57" s="7">
        <f>0.01*('[14]10-Apr-06'!$M25/(0.25*(9-'[14]10-Apr-06'!$F25)))</f>
        <v>0.06994666666666667</v>
      </c>
      <c r="Q57" s="7">
        <f>0.01*('[15]24-Apr-06'!$M25/(0.25*(9-'[15]24-Apr-06'!$F25)))</f>
        <v>0.013595555555555557</v>
      </c>
      <c r="R57" s="7">
        <f>0.01*('[16]8-May-06'!$M25/(0.25*(9-'[16]8-May-06'!$F25)))</f>
        <v>0.2068622222222222</v>
      </c>
      <c r="S57" s="7">
        <f>0.01*('[17]23-May-06'!$M25/(0.25*(9-'[17]23-May-06'!$F25)))</f>
        <v>0.05202222222222222</v>
      </c>
      <c r="T57" s="7">
        <f>0.01*('[18]5-Jun-06'!$M25/(0.25*(9-'[18]5-Jun-06'!$F25)))</f>
        <v>0.04322222222222223</v>
      </c>
      <c r="U57" s="7">
        <f>0.01*('[19]19-Jun-06'!$M25/(0.25*(9-'[19]19-Jun-06'!$F25)))</f>
        <v>0.09852000000000001</v>
      </c>
      <c r="V57" s="7">
        <f>0.01*('[20]4-Jul-06'!$M25/(0.25*(9-'[20]4-Jul-06'!$F25)))</f>
        <v>0.17280888888888893</v>
      </c>
      <c r="W57" s="7">
        <f>0.01*('[21]17-Jul-06'!$M25/(0.25*(9-'[21]17-Jul-06'!$F25)))</f>
        <v>0.052928888888888886</v>
      </c>
      <c r="X57" s="7">
        <f>0.01*('[22]1-Aug-06'!$M25/(0.25*(9-'[22]1-Aug-06'!$F25)))</f>
        <v>0.09326666666666666</v>
      </c>
      <c r="Y57" s="7">
        <f>0.01*('[23]14-Aug-06'!$M25/(0.25*(9-'[23]14-Aug-06'!$F25)))</f>
        <v>0.22911111111111113</v>
      </c>
      <c r="Z57" s="7">
        <f>0.01*('[24]28-Aug-06'!$M25/(0.25*(9-'[24]28-Aug-06'!$F25)))</f>
        <v>0.13761333333333334</v>
      </c>
      <c r="AA57" s="7">
        <f>0.01*('[25]11-Sep-06'!$M25/(0.25*(9-'[25]11-Sep-06'!$F25)))</f>
        <v>0.10306222222222224</v>
      </c>
      <c r="AB57" s="7">
        <f>0.01*('[26]25-Sep-06'!$M25/(0.25*(9-'[26]25-Sep-06'!$F25)))</f>
        <v>0.12462666666666669</v>
      </c>
      <c r="AC57" s="8">
        <f t="shared" si="21"/>
        <v>1.8391119999999999</v>
      </c>
      <c r="AD57" s="8">
        <f t="shared" si="22"/>
        <v>1.8391119999999999</v>
      </c>
      <c r="AF57" s="5" t="s">
        <v>15</v>
      </c>
      <c r="AG57" s="8">
        <f t="shared" si="23"/>
        <v>1.8391119999999999</v>
      </c>
      <c r="AH57" s="5" t="s">
        <v>15</v>
      </c>
      <c r="AI57" s="8">
        <f t="shared" si="24"/>
        <v>0.9195559999999999</v>
      </c>
      <c r="AK57" s="14" t="s">
        <v>76</v>
      </c>
      <c r="AL57" s="14"/>
      <c r="AM57" s="14"/>
    </row>
    <row r="58" spans="2:39" ht="12">
      <c r="B58" s="5" t="s">
        <v>16</v>
      </c>
      <c r="C58" s="7">
        <f>0.01*('[1]10-Oct-05'!$M26/(0.25*(9-'[1]10-Oct-05'!$F26)))</f>
        <v>0.009457777777777778</v>
      </c>
      <c r="D58" s="7">
        <f>0.01*('[2]24-Oct-05'!$M26/(0.25*(9-'[2]24-Oct-05'!$F26)))</f>
        <v>0.05776</v>
      </c>
      <c r="E58" s="7">
        <f>0.01*('[3]7-Nov-05'!$M26/(0.25*(9-'[3]7-Nov-05'!$F26)))</f>
        <v>0.026279999999999998</v>
      </c>
      <c r="F58" s="7">
        <f>0.01*('[4]21-Nov-05'!$M26/(0.25*(9-'[4]21-Nov-05'!$F26)))</f>
        <v>0.052057777777777786</v>
      </c>
      <c r="G58" s="7">
        <f>0.01*('[5]5-Dec-05'!$M26/(0.25*(9-'[5]5-Dec-05'!$F26)))</f>
        <v>0.007697777777777778</v>
      </c>
      <c r="H58" s="7">
        <f>0.01*('[6]19-Dec-05'!$M26/(0.25*(9-'[6]19-Dec-05'!$F26)))</f>
        <v>0.02566222222222222</v>
      </c>
      <c r="I58" s="7">
        <f>0.01*('[7]2-Jan-06'!$M26/(0.25*(9-'[7]2-Jan-06'!$F26)))</f>
        <v>0.03587111111111111</v>
      </c>
      <c r="J58" s="7">
        <f>0.01*('[8]17-Jan-06'!$M26/(0.25*(9-'[8]17-Jan-06'!$F26)))</f>
        <v>0.3529955555555555</v>
      </c>
      <c r="K58" s="7">
        <f>0.01*('[9]30-Jan-06'!$M26/(0.25*(9-'[9]30-Jan-06'!$F26)))</f>
        <v>0.25554666666666664</v>
      </c>
      <c r="L58" s="7">
        <f>0.01*('[10]14-Feb-06'!$M26/(0.25*(9-'[10]14-Feb-06'!$F26)))</f>
        <v>0.11665333333333333</v>
      </c>
      <c r="M58" s="7">
        <f>0.01*('[11]27-Feb-06'!$M26/(0.25*(9-'[11]27-Feb-06'!$F26)))</f>
        <v>0.027155555555555554</v>
      </c>
      <c r="N58" s="7">
        <f>0.01*('[12]13-Mar-06'!$M26/(0.25*(9-'[12]13-Mar-06'!$F26)))</f>
        <v>0.1184</v>
      </c>
      <c r="O58" s="7">
        <f>0.01*('[13]27-Mar-06'!$M26/(0.25*(9-'[13]27-Mar-06'!$F26)))</f>
        <v>0.01260888888888889</v>
      </c>
      <c r="P58" s="7">
        <f>0.01*('[14]10-Apr-06'!$M26/(0.25*(9-'[14]10-Apr-06'!$F26)))</f>
        <v>0.052324444444444444</v>
      </c>
      <c r="Q58" s="7">
        <f>0.01*('[15]24-Apr-06'!$M26/(0.25*(9-'[15]24-Apr-06'!$F26)))</f>
        <v>0.06780444444444444</v>
      </c>
      <c r="R58" s="7">
        <f>0.01*('[16]8-May-06'!$M26/(0.25*(9-'[16]8-May-06'!$F26)))</f>
        <v>0.12077777777777778</v>
      </c>
      <c r="S58" s="7">
        <f>0.01*('[17]23-May-06'!$M26/(0.25*(9-'[17]23-May-06'!$F26)))</f>
        <v>0.033155555555555556</v>
      </c>
      <c r="T58" s="7">
        <f>0.01*('[18]5-Jun-06'!$M26/(0.25*(9-'[18]5-Jun-06'!$F26)))</f>
        <v>0.016493333333333336</v>
      </c>
      <c r="U58" s="7">
        <f>0.01*('[19]19-Jun-06'!$M26/(0.25*(9-'[19]19-Jun-06'!$F26)))</f>
        <v>0.03930666666666666</v>
      </c>
      <c r="V58" s="7">
        <f>0.01*('[20]4-Jul-06'!$M26/(0.25*(9-'[20]4-Jul-06'!$F26)))</f>
        <v>0.03755111111111111</v>
      </c>
      <c r="W58" s="7">
        <f>0.01*('[21]17-Jul-06'!$M26/(0.25*(9-'[21]17-Jul-06'!$F26)))</f>
        <v>0.035755555555555554</v>
      </c>
      <c r="X58" s="7">
        <f>0.01*('[22]1-Aug-06'!$M26/(0.25*(9-'[22]1-Aug-06'!$F26)))</f>
        <v>0.08810666666666667</v>
      </c>
      <c r="Y58" s="7">
        <f>0.01*('[23]14-Aug-06'!$M26/(0.25*(9-'[23]14-Aug-06'!$F26)))</f>
        <v>0.022751111111111107</v>
      </c>
      <c r="Z58" s="7">
        <f>0.01*('[24]28-Aug-06'!$M26/(0.25*(9-'[24]28-Aug-06'!$F26)))</f>
        <v>0.029382222222222226</v>
      </c>
      <c r="AA58" s="7">
        <f>0.01*('[25]11-Sep-06'!$M26/(0.25*(9-'[25]11-Sep-06'!$F26)))</f>
        <v>0.07672000000000001</v>
      </c>
      <c r="AB58" s="7">
        <f>0.01*('[26]25-Sep-06'!$M26/(0.25*(9-'[26]25-Sep-06'!$F26)))</f>
        <v>0.08904</v>
      </c>
      <c r="AC58" s="8">
        <f t="shared" si="21"/>
        <v>1.8073155555555556</v>
      </c>
      <c r="AD58" s="8">
        <f t="shared" si="22"/>
        <v>1.8023775349119613</v>
      </c>
      <c r="AF58" s="5" t="s">
        <v>16</v>
      </c>
      <c r="AG58" s="8">
        <f t="shared" si="23"/>
        <v>1.8023775349119613</v>
      </c>
      <c r="AH58" s="5" t="s">
        <v>16</v>
      </c>
      <c r="AI58" s="8">
        <f t="shared" si="24"/>
        <v>0.9011887674559806</v>
      </c>
      <c r="AK58" s="14"/>
      <c r="AL58" s="14" t="s">
        <v>50</v>
      </c>
      <c r="AM58" s="15">
        <f>AVERAGE(AI57:AI62)</f>
        <v>0.5449236445963467</v>
      </c>
    </row>
    <row r="59" spans="2:35" ht="12">
      <c r="B59" s="5" t="s">
        <v>17</v>
      </c>
      <c r="C59" s="7">
        <f>0.01*('[1]10-Oct-05'!$M27/(0.25*(9-'[1]10-Oct-05'!$F27)))</f>
        <v>0.02324888888888889</v>
      </c>
      <c r="D59" s="7">
        <f>0.01*('[2]24-Oct-05'!$M27/(0.25*(9-'[2]24-Oct-05'!$F27)))</f>
        <v>0.07401333333333333</v>
      </c>
      <c r="E59" s="7">
        <f>0.01*('[3]7-Nov-05'!$M27/(0.25*(9-'[3]7-Nov-05'!$F27)))</f>
        <v>0.012431111111111112</v>
      </c>
      <c r="F59" s="7">
        <f>0.01*('[4]21-Nov-05'!$M27/(0.25*(9-'[4]21-Nov-05'!$F27)))</f>
        <v>0.0019644444444444444</v>
      </c>
      <c r="G59" s="7">
        <f>0.01*('[5]5-Dec-05'!$M27/(0.25*(9-'[5]5-Dec-05'!$F27)))</f>
        <v>0.016613333333333334</v>
      </c>
      <c r="H59" s="7">
        <f>0.01*('[6]19-Dec-05'!$M27/(0.25*(9-'[6]19-Dec-05'!$F27)))</f>
        <v>0.07215555555555556</v>
      </c>
      <c r="I59" s="7">
        <f>0.01*('[7]2-Jan-06'!$M27/(0.25*(9-'[7]2-Jan-06'!$F27)))</f>
        <v>0.00288</v>
      </c>
      <c r="J59" s="7">
        <f>0.01*('[8]17-Jan-06'!$M27/(0.25*(9-'[8]17-Jan-06'!$F27)))</f>
        <v>0.017133333333333337</v>
      </c>
      <c r="K59" s="7">
        <f>0.01*('[9]30-Jan-06'!$M27/(0.25*(9-'[9]30-Jan-06'!$F27)))</f>
        <v>0.02978666666666667</v>
      </c>
      <c r="L59" s="7">
        <f>0.01*('[10]14-Feb-06'!$M27/(0.25*(9-'[10]14-Feb-06'!$F27)))</f>
        <v>0.09376</v>
      </c>
      <c r="M59" s="7">
        <f>0.01*('[11]27-Feb-06'!$M27/(0.25*(9-'[11]27-Feb-06'!$F27)))</f>
        <v>0.030426666666666668</v>
      </c>
      <c r="N59" s="7">
        <f>0.01*('[12]13-Mar-06'!$M27/(0.25*(9-'[12]13-Mar-06'!$F27)))</f>
        <v>0.007208888888888888</v>
      </c>
      <c r="O59" s="7">
        <f>0.01*('[13]27-Mar-06'!$M27/(0.25*(9-'[13]27-Mar-06'!$F27)))</f>
        <v>0.011800000000000001</v>
      </c>
      <c r="P59" s="7">
        <f>0.01*('[14]10-Apr-06'!$M27/(0.25*(9-'[14]10-Apr-06'!$F27)))</f>
        <v>0.01946222222222222</v>
      </c>
      <c r="Q59" s="7">
        <f>0.01*('[15]24-Apr-06'!$M27/(0.25*(9-'[15]24-Apr-06'!$F27)))</f>
        <v>0.005315555555555556</v>
      </c>
      <c r="R59" s="7">
        <f>0.01*('[16]8-May-06'!$M27/(0.25*(9-'[16]8-May-06'!$F27)))</f>
        <v>0.008222222222222223</v>
      </c>
      <c r="S59" s="7">
        <f>0.01*('[17]23-May-06'!$M27/(0.25*(9-'[17]23-May-06'!$F27)))</f>
        <v>0.016182222222222223</v>
      </c>
      <c r="T59" s="7">
        <f>0.01*('[18]5-Jun-06'!$M27/(0.25*(9-'[18]5-Jun-06'!$F27)))</f>
        <v>0.00928</v>
      </c>
      <c r="U59" s="7">
        <f>0.01*('[19]19-Jun-06'!$M27/(0.25*(9-'[19]19-Jun-06'!$F27)))</f>
        <v>0.030155555555555557</v>
      </c>
      <c r="V59" s="7">
        <f>0.01*('[20]4-Jul-06'!$M27/(0.25*(9-'[20]4-Jul-06'!$F27)))</f>
        <v>0.02821777777777778</v>
      </c>
      <c r="W59" s="7">
        <f>0.01*('[21]17-Jul-06'!$M27/(0.25*(9-'[21]17-Jul-06'!$F27)))</f>
        <v>0.016906666666666667</v>
      </c>
      <c r="X59" s="7">
        <f>0.01*('[22]1-Aug-06'!$M27/(0.25*(9-'[22]1-Aug-06'!$F27)))</f>
        <v>0.029933333333333336</v>
      </c>
      <c r="Y59" s="7">
        <f>0.01*('[23]14-Aug-06'!$M27/(0.25*(9-'[23]14-Aug-06'!$F27)))</f>
        <v>0.019186666666666668</v>
      </c>
      <c r="Z59" s="7">
        <f>0.01*('[24]28-Aug-06'!$M27/(0.25*(9-'[24]28-Aug-06'!$F27)))</f>
        <v>0.013715555555555554</v>
      </c>
      <c r="AA59" s="7">
        <f>0.01*('[25]11-Sep-06'!$M27/(0.25*(9-'[25]11-Sep-06'!$F27)))</f>
        <v>0.02299555555555555</v>
      </c>
      <c r="AB59" s="7">
        <f>0.01*('[26]25-Sep-06'!$M27/(0.25*(9-'[26]25-Sep-06'!$F27)))</f>
        <v>0.08352444444444444</v>
      </c>
      <c r="AC59" s="8">
        <f t="shared" si="21"/>
        <v>0.6965199999999999</v>
      </c>
      <c r="AD59" s="8">
        <f t="shared" si="22"/>
        <v>0.6965199999999999</v>
      </c>
      <c r="AF59" s="5" t="s">
        <v>17</v>
      </c>
      <c r="AG59" s="8">
        <f t="shared" si="23"/>
        <v>0.6965199999999999</v>
      </c>
      <c r="AH59" s="5" t="s">
        <v>17</v>
      </c>
      <c r="AI59" s="8">
        <f t="shared" si="24"/>
        <v>0.34825999999999996</v>
      </c>
    </row>
    <row r="60" spans="2:35" ht="12">
      <c r="B60" s="5" t="s">
        <v>18</v>
      </c>
      <c r="C60" s="7">
        <f>0.01*('[1]10-Oct-05'!$M28/(0.25*(9-'[1]10-Oct-05'!$F28)))</f>
        <v>0.09886222222222223</v>
      </c>
      <c r="D60" s="7">
        <f>0.01*('[2]24-Oct-05'!$M28/(0.25*(9-'[2]24-Oct-05'!$F28)))</f>
        <v>0.018035555555555555</v>
      </c>
      <c r="E60" s="7">
        <f>0.01*('[3]7-Nov-05'!$M28/(0.25*(9-'[3]7-Nov-05'!$F28)))</f>
        <v>0.03129777777777778</v>
      </c>
      <c r="F60" s="7">
        <f>0.01*('[4]21-Nov-05'!$M28/(0.25*(9-'[4]21-Nov-05'!$F28)))</f>
        <v>0.01500888888888889</v>
      </c>
      <c r="G60" s="7">
        <f>0.01*('[5]5-Dec-05'!$M28/(0.25*(9-'[5]5-Dec-05'!$F28)))</f>
        <v>0.014928888888888889</v>
      </c>
      <c r="H60" s="7">
        <f>0.01*('[6]19-Dec-05'!$M28/(0.25*(9-'[6]19-Dec-05'!$F28)))</f>
        <v>0.026831111111111108</v>
      </c>
      <c r="I60" s="7">
        <f>0.01*('[7]2-Jan-06'!$M28/(0.25*(9-'[7]2-Jan-06'!$F28)))</f>
        <v>0.011315555555555556</v>
      </c>
      <c r="J60" s="7">
        <f>0.01*('[8]17-Jan-06'!$M28/(0.25*(9-'[8]17-Jan-06'!$F28)))</f>
        <v>0.02243111111111111</v>
      </c>
      <c r="K60" s="7">
        <f>0.01*('[9]30-Jan-06'!$M28/(0.25*(9-'[9]30-Jan-06'!$F28)))</f>
        <v>0.02763111111111111</v>
      </c>
      <c r="L60" s="7">
        <f>0.01*('[10]14-Feb-06'!$M28/(0.25*(9-'[10]14-Feb-06'!$F28)))</f>
        <v>0.015004444444444445</v>
      </c>
      <c r="M60" s="7">
        <f>0.01*('[11]27-Feb-06'!$M28/(0.25*(9-'[11]27-Feb-06'!$F28)))</f>
        <v>0.013853333333333334</v>
      </c>
      <c r="N60" s="7">
        <f>0.01*('[12]13-Mar-06'!$M28/(0.25*(9-'[12]13-Mar-06'!$F28)))</f>
        <v>0.004888888888888888</v>
      </c>
      <c r="O60" s="7">
        <f>0.01*('[13]27-Mar-06'!$M28/(0.25*(9-'[13]27-Mar-06'!$F28)))</f>
        <v>0.009875555555555552</v>
      </c>
      <c r="P60" s="7">
        <f>0.01*('[14]10-Apr-06'!$M28/(0.25*(9-'[14]10-Apr-06'!$F28)))</f>
        <v>0.03517777777777779</v>
      </c>
      <c r="Q60" s="7">
        <f>0.01*('[15]24-Apr-06'!$M28/(0.25*(9-'[15]24-Apr-06'!$F28)))</f>
        <v>0.004204444444444445</v>
      </c>
      <c r="R60" s="7">
        <f>0.01*('[16]8-May-06'!$M28/(0.25*(9-'[16]8-May-06'!$F28)))</f>
        <v>0.009737777777777777</v>
      </c>
      <c r="S60" s="7">
        <f>0.01*('[17]23-May-06'!$M28/(0.25*(9-'[17]23-May-06'!$F28)))</f>
        <v>0.03176888888888889</v>
      </c>
      <c r="T60" s="7">
        <f>0.01*('[18]5-Jun-06'!$M28/(0.25*(9-'[18]5-Jun-06'!$F28)))</f>
        <v>0.021493333333333333</v>
      </c>
      <c r="U60" s="7">
        <f>0.01*('[19]19-Jun-06'!$M28/(0.25*(9-'[19]19-Jun-06'!$F28)))</f>
        <v>0.016573333333333332</v>
      </c>
      <c r="V60" s="7">
        <f>0.01*('[20]4-Jul-06'!$M28/(0.25*(9-'[20]4-Jul-06'!$F28)))</f>
        <v>0.02099555555555556</v>
      </c>
      <c r="W60" s="7">
        <f>0.01*('[21]17-Jul-06'!$M28/(0.25*(9-'[21]17-Jul-06'!$F28)))</f>
        <v>0.015702222222222225</v>
      </c>
      <c r="X60" s="7">
        <f>0.01*('[22]1-Aug-06'!$M28/(0.25*(9-'[22]1-Aug-06'!$F28)))</f>
        <v>0.017893333333333334</v>
      </c>
      <c r="Y60" s="7">
        <f>0.01*('[23]14-Aug-06'!$M28/(0.25*(9-'[23]14-Aug-06'!$F28)))</f>
        <v>0.01836</v>
      </c>
      <c r="Z60" s="7">
        <f>0.01*('[24]28-Aug-06'!$M28/(0.25*(9-'[24]28-Aug-06'!$F28)))</f>
        <v>0.027337777777777777</v>
      </c>
      <c r="AA60" s="7">
        <f>0.01*('[25]11-Sep-06'!$M28/(0.25*(9-'[25]11-Sep-06'!$F28)))</f>
        <v>0.040826666666666664</v>
      </c>
      <c r="AB60" s="7">
        <f>0.01*('[26]25-Sep-06'!$M28/(0.25*(9-'[26]25-Sep-06'!$F28)))</f>
        <v>0.045</v>
      </c>
      <c r="AC60" s="8">
        <f t="shared" si="21"/>
        <v>0.6150355555555556</v>
      </c>
      <c r="AD60" s="8">
        <f t="shared" si="22"/>
        <v>0.6150355555555556</v>
      </c>
      <c r="AF60" s="5" t="s">
        <v>18</v>
      </c>
      <c r="AG60" s="8">
        <f t="shared" si="23"/>
        <v>0.6150355555555556</v>
      </c>
      <c r="AH60" s="5" t="s">
        <v>18</v>
      </c>
      <c r="AI60" s="8">
        <f t="shared" si="24"/>
        <v>0.3075177777777778</v>
      </c>
    </row>
    <row r="61" spans="2:35" ht="12">
      <c r="B61" s="5" t="s">
        <v>19</v>
      </c>
      <c r="C61" s="7">
        <f>0.01*('[1]10-Oct-05'!$M29/(0.25*(9-'[1]10-Oct-05'!$F29)))</f>
        <v>0.010057777777777777</v>
      </c>
      <c r="D61" s="7">
        <f>0.01*('[2]24-Oct-05'!$M29/(0.25*(9-'[2]24-Oct-05'!$F29)))</f>
        <v>0.025906666666666665</v>
      </c>
      <c r="E61" s="7">
        <f>0.01*('[3]7-Nov-05'!$M29/(0.25*(9-'[3]7-Nov-05'!$F29)))</f>
        <v>0.004645000000000001</v>
      </c>
      <c r="F61" s="7">
        <f>0.01*('[4]21-Nov-05'!$M29/(0.25*(9-'[4]21-Nov-05'!$F29)))</f>
        <v>0.004226666666666667</v>
      </c>
      <c r="G61" s="7">
        <f>0.01*('[5]5-Dec-05'!$M29/(0.25*(9-'[5]5-Dec-05'!$F29)))</f>
        <v>0.0030577777777777778</v>
      </c>
      <c r="H61" s="7">
        <f>0.01*('[6]19-Dec-05'!$M29/(0.25*(9-'[6]19-Dec-05'!$F29)))</f>
        <v>0.021182222222222224</v>
      </c>
      <c r="I61" s="7">
        <f>0.01*('[7]2-Jan-06'!$M29/(0.25*(9-'[7]2-Jan-06'!$F29)))</f>
        <v>0.018279999999999998</v>
      </c>
      <c r="J61" s="7">
        <f>0.01*('[8]17-Jan-06'!$M29/(0.25*(9-'[8]17-Jan-06'!$F29)))</f>
        <v>0.02580888888888889</v>
      </c>
      <c r="K61" s="7">
        <f>0.01*('[9]30-Jan-06'!$M29/(0.25*(9-'[9]30-Jan-06'!$F29)))</f>
        <v>0.036795555555555554</v>
      </c>
      <c r="L61" s="7">
        <f>0.01*('[10]14-Feb-06'!$M29/(0.25*(9-'[10]14-Feb-06'!$F29)))</f>
        <v>0.11324000000000001</v>
      </c>
      <c r="M61" s="7">
        <f>0.01*('[11]27-Feb-06'!$M29/(0.25*(9-'[11]27-Feb-06'!$F29)))</f>
        <v>0.02856</v>
      </c>
      <c r="N61" s="7">
        <f>0.01*('[12]13-Mar-06'!$M29/(0.25*(9-'[12]13-Mar-06'!$F29)))</f>
        <v>0.04395999999999999</v>
      </c>
      <c r="O61" s="7">
        <f>0.01*('[13]27-Mar-06'!$M29/(0.25*(9-'[13]27-Mar-06'!$F29)))</f>
        <v>0.028697777777777777</v>
      </c>
      <c r="P61" s="7">
        <f>0.01*('[14]10-Apr-06'!$M29/(0.25*(9-'[14]10-Apr-06'!$F29)))</f>
        <v>0.1256977777777778</v>
      </c>
      <c r="Q61" s="7">
        <f>0.01*('[15]24-Apr-06'!$M29/(0.25*(9-'[15]24-Apr-06'!$F29)))</f>
        <v>0.08309333333333334</v>
      </c>
      <c r="R61" s="7">
        <f>0.01*('[16]8-May-06'!$M29/(0.25*(9-'[16]8-May-06'!$F29)))</f>
        <v>0.013693333333333333</v>
      </c>
      <c r="S61" s="7">
        <f>0.01*('[17]23-May-06'!$M29/(0.25*(9-'[17]23-May-06'!$F29)))</f>
        <v>0.006048888888888889</v>
      </c>
      <c r="T61" s="7">
        <f>0.01*('[18]5-Jun-06'!$M29/(0.25*(9-'[18]5-Jun-06'!$F29)))</f>
        <v>0.026173333333333333</v>
      </c>
      <c r="U61" s="7">
        <f>0.01*('[19]19-Jun-06'!$M29/(0.25*(9-'[19]19-Jun-06'!$F29)))</f>
        <v>0.022955555555555555</v>
      </c>
      <c r="V61" s="7">
        <f>0.01*('[20]4-Jul-06'!$M29/(0.25*(9-'[20]4-Jul-06'!$F29)))</f>
        <v>0.035160000000000004</v>
      </c>
      <c r="W61" s="7">
        <f>0.01*('[21]17-Jul-06'!$M29/(0.25*(9-'[21]17-Jul-06'!$F29)))</f>
        <v>0.0256</v>
      </c>
      <c r="X61" s="7">
        <f>0.01*('[22]1-Aug-06'!$M29/(0.25*(9-'[22]1-Aug-06'!$F29)))</f>
        <v>0.038275555555555556</v>
      </c>
      <c r="Y61" s="7">
        <f>0.01*('[23]14-Aug-06'!$M29/(0.25*(9-'[23]14-Aug-06'!$F29)))</f>
        <v>0.03250666666666667</v>
      </c>
      <c r="Z61" s="7">
        <f>0.01*('[24]28-Aug-06'!$M29/(0.25*(9-'[24]28-Aug-06'!$F29)))</f>
        <v>0.026746666666666665</v>
      </c>
      <c r="AA61" s="7">
        <f>0.01*('[25]11-Sep-06'!$M29/(0.25*(9-'[25]11-Sep-06'!$F29)))</f>
        <v>0.03535555555555556</v>
      </c>
      <c r="AB61" s="7">
        <f>0.01*('[26]25-Sep-06'!$M29/(0.25*(9-'[26]25-Sep-06'!$F29)))</f>
        <v>0.02445333333333333</v>
      </c>
      <c r="AC61" s="8">
        <f t="shared" si="21"/>
        <v>0.8601783333333333</v>
      </c>
      <c r="AD61" s="8">
        <f t="shared" si="22"/>
        <v>0.8625414606227105</v>
      </c>
      <c r="AF61" s="5" t="s">
        <v>19</v>
      </c>
      <c r="AG61" s="8">
        <f t="shared" si="23"/>
        <v>0.8625414606227105</v>
      </c>
      <c r="AH61" s="5" t="s">
        <v>19</v>
      </c>
      <c r="AI61" s="8">
        <f t="shared" si="24"/>
        <v>0.43127073031135527</v>
      </c>
    </row>
    <row r="62" spans="2:35" ht="12">
      <c r="B62" s="5" t="s">
        <v>20</v>
      </c>
      <c r="C62" s="7">
        <f>0.01*('[1]10-Oct-05'!$M30/(0.25*(9-'[1]10-Oct-05'!$F30)))</f>
        <v>0.009195555555555556</v>
      </c>
      <c r="D62" s="7">
        <f>0.01*('[2]24-Oct-05'!$M30/(0.25*(9-'[2]24-Oct-05'!$F30)))</f>
        <v>0.02101777777777778</v>
      </c>
      <c r="E62" s="7">
        <f>0.01*('[3]7-Nov-05'!$M30/(0.25*(9-'[3]7-Nov-05'!$F30)))</f>
        <v>0.014822222222222221</v>
      </c>
      <c r="F62" s="7">
        <f>0.01*('[4]21-Nov-05'!$M30/(0.25*(9-'[4]21-Nov-05'!$F30)))</f>
        <v>0.013497777777777777</v>
      </c>
      <c r="G62" s="7">
        <f>0.01*('[5]5-Dec-05'!$M30/(0.25*(9-'[5]5-Dec-05'!$F30)))</f>
        <v>0.004297777777777778</v>
      </c>
      <c r="H62" s="7">
        <f>0.01*('[6]19-Dec-05'!$M30/(0.25*(9-'[6]19-Dec-05'!$F30)))</f>
        <v>0.0033949999999999996</v>
      </c>
      <c r="I62" s="7">
        <f>0.01*('[7]2-Jan-06'!$M30/(0.25*(9-'[7]2-Jan-06'!$F30)))</f>
        <v>0.019095</v>
      </c>
      <c r="J62" s="7">
        <f>0.01*('[8]17-Jan-06'!$M30/(0.25*(9-'[8]17-Jan-06'!$F30)))</f>
        <v>0.05531111111111111</v>
      </c>
      <c r="K62" s="7">
        <f>0.01*('[9]30-Jan-06'!$M30/(0.25*(9-'[9]30-Jan-06'!$F30)))</f>
        <v>0.018422222222222222</v>
      </c>
      <c r="L62" s="7">
        <f>0.01*('[10]14-Feb-06'!$M30/(0.25*(9-'[10]14-Feb-06'!$F30)))</f>
        <v>0.01750222222222222</v>
      </c>
      <c r="M62" s="7">
        <f>0.01*('[11]27-Feb-06'!$M30/(0.25*(9-'[11]27-Feb-06'!$F30)))</f>
        <v>0.016564444444444444</v>
      </c>
      <c r="N62" s="7">
        <f>0.01*('[12]13-Mar-06'!$M30/(0.25*(9-'[12]13-Mar-06'!$F30)))</f>
        <v>0.24128888888888889</v>
      </c>
      <c r="O62" s="7">
        <f>0.01*('[13]27-Mar-06'!$M30/(0.25*(9-'[13]27-Mar-06'!$F30)))</f>
        <v>0.04031111111111112</v>
      </c>
      <c r="P62" s="7">
        <f>0.01*('[14]10-Apr-06'!$M30/(0.25*(9-'[14]10-Apr-06'!$F30)))</f>
        <v>0.0035050000000000003</v>
      </c>
      <c r="Q62" s="7">
        <f>0.01*('[15]24-Apr-06'!$M30/(0.25*(9-'[15]24-Apr-06'!$F30)))</f>
        <v>0.015951111111111114</v>
      </c>
      <c r="R62" s="7">
        <f>0.01*('[16]8-May-06'!$M30/(0.25*(9-'[16]8-May-06'!$F30)))</f>
        <v>0.022524444444444444</v>
      </c>
      <c r="S62" s="7">
        <f>0.01*('[17]23-May-06'!$M30/(0.25*(9-'[17]23-May-06'!$F30)))</f>
        <v>0.02052888888888889</v>
      </c>
      <c r="T62" s="7">
        <f>0.01*('[18]5-Jun-06'!$M30/(0.25*(9-'[18]5-Jun-06'!$F30)))</f>
        <v>0.01703111111111111</v>
      </c>
      <c r="U62" s="7">
        <f>0.01*('[19]19-Jun-06'!$M30/(0.25*(9-'[19]19-Jun-06'!$F30)))</f>
        <v>0.0041066666666666665</v>
      </c>
      <c r="V62" s="7">
        <f>0.01*('[20]4-Jul-06'!$M30/(0.25*(9-'[20]4-Jul-06'!$F30)))</f>
        <v>0.03989333333333333</v>
      </c>
      <c r="W62" s="7">
        <f>0.01*('[21]17-Jul-06'!$M30/(0.25*(9-'[21]17-Jul-06'!$F30)))</f>
        <v>0.012115555555555558</v>
      </c>
      <c r="X62" s="7">
        <f>0.01*('[22]1-Aug-06'!$M30/(0.25*(9-'[22]1-Aug-06'!$F30)))</f>
        <v>0.02147111111111111</v>
      </c>
      <c r="Y62" s="7">
        <f>0.01*('[23]14-Aug-06'!$M30/(0.25*(9-'[23]14-Aug-06'!$F30)))</f>
        <v>0.022831111111111115</v>
      </c>
      <c r="Z62" s="7">
        <f>0.01*('[24]28-Aug-06'!$M30/(0.25*(9-'[24]28-Aug-06'!$F30)))</f>
        <v>0.01140888888888889</v>
      </c>
      <c r="AA62" s="7">
        <f>0.01*('[25]11-Sep-06'!$M30/(0.25*(9-'[25]11-Sep-06'!$F30)))</f>
        <v>0.010155555555555555</v>
      </c>
      <c r="AB62" s="7">
        <f>0.01*('[26]25-Sep-06'!$M30/(0.25*(9-'[26]25-Sep-06'!$F30)))</f>
        <v>0.04527111111111111</v>
      </c>
      <c r="AC62" s="8">
        <f t="shared" si="21"/>
        <v>0.7215150000000001</v>
      </c>
      <c r="AD62" s="8">
        <f t="shared" si="22"/>
        <v>0.7234971840659342</v>
      </c>
      <c r="AF62" s="5" t="s">
        <v>20</v>
      </c>
      <c r="AG62" s="8">
        <f t="shared" si="23"/>
        <v>0.7234971840659342</v>
      </c>
      <c r="AH62" s="5" t="s">
        <v>20</v>
      </c>
      <c r="AI62" s="8">
        <f t="shared" si="24"/>
        <v>0.3617485920329671</v>
      </c>
    </row>
    <row r="64" spans="2:39" s="2" customFormat="1" ht="12">
      <c r="B64" s="4" t="s">
        <v>2</v>
      </c>
      <c r="C64" s="3">
        <f>LEAFDATA0506!C64</f>
        <v>38635</v>
      </c>
      <c r="D64" s="3">
        <f>LEAFDATA0506!D64</f>
        <v>38649</v>
      </c>
      <c r="E64" s="3">
        <f>LEAFDATA0506!E64</f>
        <v>38663</v>
      </c>
      <c r="F64" s="3">
        <f>LEAFDATA0506!F64</f>
        <v>38677</v>
      </c>
      <c r="G64" s="3">
        <f>LEAFDATA0506!G64</f>
        <v>38691</v>
      </c>
      <c r="H64" s="3">
        <f>LEAFDATA0506!H64</f>
        <v>38705</v>
      </c>
      <c r="I64" s="3">
        <f>LEAFDATA0506!I64</f>
        <v>38719</v>
      </c>
      <c r="J64" s="3">
        <f>LEAFDATA0506!J64</f>
        <v>38734</v>
      </c>
      <c r="K64" s="3">
        <f>LEAFDATA0506!K64</f>
        <v>38747</v>
      </c>
      <c r="L64" s="3">
        <f>LEAFDATA0506!L64</f>
        <v>38762</v>
      </c>
      <c r="M64" s="3">
        <f>LEAFDATA0506!M64</f>
        <v>38775</v>
      </c>
      <c r="N64" s="3">
        <f>LEAFDATA0506!N64</f>
        <v>38789</v>
      </c>
      <c r="O64" s="3">
        <f>LEAFDATA0506!O64</f>
        <v>38803</v>
      </c>
      <c r="P64" s="3">
        <f>LEAFDATA0506!P64</f>
        <v>38817</v>
      </c>
      <c r="Q64" s="3">
        <f>LEAFDATA0506!Q64</f>
        <v>38831</v>
      </c>
      <c r="R64" s="3">
        <f>LEAFDATA0506!R64</f>
        <v>38845</v>
      </c>
      <c r="S64" s="3">
        <f>LEAFDATA0506!S64</f>
        <v>38860</v>
      </c>
      <c r="T64" s="3">
        <f>LEAFDATA0506!T64</f>
        <v>38873</v>
      </c>
      <c r="U64" s="3">
        <f>LEAFDATA0506!U64</f>
        <v>38887</v>
      </c>
      <c r="V64" s="3">
        <f>LEAFDATA0506!V64</f>
        <v>38902</v>
      </c>
      <c r="W64" s="3">
        <f>LEAFDATA0506!W64</f>
        <v>38915</v>
      </c>
      <c r="X64" s="3">
        <f>LEAFDATA0506!X64</f>
        <v>38930</v>
      </c>
      <c r="Y64" s="3">
        <f>LEAFDATA0506!Y64</f>
        <v>38943</v>
      </c>
      <c r="Z64" s="3">
        <f>LEAFDATA0506!Z64</f>
        <v>38957</v>
      </c>
      <c r="AA64" s="3">
        <f>LEAFDATA0506!AA64</f>
        <v>38971</v>
      </c>
      <c r="AB64" s="3">
        <f>LEAFDATA0506!AB64</f>
        <v>38985</v>
      </c>
      <c r="AC64" s="11"/>
      <c r="AG64" s="11">
        <f>AVERAGE(AG45:AG62)</f>
        <v>1.394064567001052</v>
      </c>
      <c r="AI64" s="11">
        <f>AVERAGE(AI45:AI62)</f>
        <v>0.697032283500526</v>
      </c>
      <c r="AM64" s="11">
        <f>AVERAGE(AM46,AM52,AM58)</f>
        <v>0.6970322835005259</v>
      </c>
    </row>
    <row r="65" spans="2:31" ht="12">
      <c r="B65" s="5" t="s">
        <v>22</v>
      </c>
      <c r="C65" s="8">
        <f aca="true" t="shared" si="25" ref="C65:L65">AVERAGE(C45:C50)</f>
        <v>0.03915037037037037</v>
      </c>
      <c r="D65" s="8">
        <f t="shared" si="25"/>
        <v>0.0342688888888889</v>
      </c>
      <c r="E65" s="8">
        <f t="shared" si="25"/>
        <v>0.12465111111111112</v>
      </c>
      <c r="F65" s="8">
        <f t="shared" si="25"/>
        <v>0.07202333333333334</v>
      </c>
      <c r="G65" s="8">
        <f t="shared" si="25"/>
        <v>0.07919777777777778</v>
      </c>
      <c r="H65" s="8">
        <f t="shared" si="25"/>
        <v>0.10565481481481483</v>
      </c>
      <c r="I65" s="8">
        <f t="shared" si="25"/>
        <v>0.08344370370370369</v>
      </c>
      <c r="J65" s="8">
        <f t="shared" si="25"/>
        <v>0.14076092592592593</v>
      </c>
      <c r="K65" s="8">
        <f t="shared" si="25"/>
        <v>0.2499499074074074</v>
      </c>
      <c r="L65" s="8">
        <f t="shared" si="25"/>
        <v>0.11043555555555555</v>
      </c>
      <c r="M65" s="8">
        <f aca="true" t="shared" si="26" ref="M65:V65">AVERAGE(M45:M50)</f>
        <v>0.09212592592592594</v>
      </c>
      <c r="N65" s="8">
        <f t="shared" si="26"/>
        <v>0.11904740740740742</v>
      </c>
      <c r="O65" s="8">
        <f t="shared" si="26"/>
        <v>0.0561362962962963</v>
      </c>
      <c r="P65" s="8">
        <f t="shared" si="26"/>
        <v>0.11545407407407408</v>
      </c>
      <c r="Q65" s="8">
        <f t="shared" si="26"/>
        <v>0.03597629629629629</v>
      </c>
      <c r="R65" s="8">
        <f t="shared" si="26"/>
        <v>0.018540740740740743</v>
      </c>
      <c r="S65" s="8">
        <f t="shared" si="26"/>
        <v>0.036103333333333334</v>
      </c>
      <c r="T65" s="8">
        <f t="shared" si="26"/>
        <v>0.07706870370370371</v>
      </c>
      <c r="U65" s="8">
        <f t="shared" si="26"/>
        <v>0.06444000000000001</v>
      </c>
      <c r="V65" s="8">
        <f t="shared" si="26"/>
        <v>0.11566222222222221</v>
      </c>
      <c r="W65" s="8">
        <f aca="true" t="shared" si="27" ref="W65:AB65">AVERAGE(W45:W50)</f>
        <v>0.10328296296296295</v>
      </c>
      <c r="X65" s="8">
        <f t="shared" si="27"/>
        <v>0.08102666666666668</v>
      </c>
      <c r="Y65" s="8">
        <f t="shared" si="27"/>
        <v>0.06231546296296297</v>
      </c>
      <c r="Z65" s="8">
        <f t="shared" si="27"/>
        <v>0.04893333333333333</v>
      </c>
      <c r="AA65" s="8">
        <f t="shared" si="27"/>
        <v>0.03463361111111111</v>
      </c>
      <c r="AB65" s="8">
        <f t="shared" si="27"/>
        <v>0.04711111111111111</v>
      </c>
      <c r="AC65" s="8" t="s">
        <v>21</v>
      </c>
      <c r="AD65" s="8">
        <f>AVERAGE(AD45:AD50)</f>
        <v>2.1482618630443633</v>
      </c>
      <c r="AE65" s="12" t="s">
        <v>33</v>
      </c>
    </row>
    <row r="66" spans="2:31" ht="12">
      <c r="B66" s="5" t="s">
        <v>23</v>
      </c>
      <c r="C66" s="8">
        <f aca="true" t="shared" si="28" ref="C66:L66">AVERAGE(C51:C56)</f>
        <v>0.06672074074074075</v>
      </c>
      <c r="D66" s="8">
        <f t="shared" si="28"/>
        <v>0.09607703703703703</v>
      </c>
      <c r="E66" s="8">
        <f t="shared" si="28"/>
        <v>0.03898296296296296</v>
      </c>
      <c r="F66" s="8">
        <f t="shared" si="28"/>
        <v>0.014146666666666667</v>
      </c>
      <c r="G66" s="8">
        <f t="shared" si="28"/>
        <v>0.016277037037037038</v>
      </c>
      <c r="H66" s="8">
        <f t="shared" si="28"/>
        <v>0.023406666666666673</v>
      </c>
      <c r="I66" s="8">
        <f t="shared" si="28"/>
        <v>0.029306666666666672</v>
      </c>
      <c r="J66" s="8">
        <f t="shared" si="28"/>
        <v>0.05214</v>
      </c>
      <c r="K66" s="8">
        <f t="shared" si="28"/>
        <v>0.04699925925925926</v>
      </c>
      <c r="L66" s="8">
        <f t="shared" si="28"/>
        <v>0.029995555555555557</v>
      </c>
      <c r="M66" s="8">
        <f aca="true" t="shared" si="29" ref="M66:V66">AVERAGE(M51:M56)</f>
        <v>0.015099259259259258</v>
      </c>
      <c r="N66" s="8">
        <f t="shared" si="29"/>
        <v>0.023282962962962964</v>
      </c>
      <c r="O66" s="8">
        <f t="shared" si="29"/>
        <v>0.015374814814814815</v>
      </c>
      <c r="P66" s="8">
        <f t="shared" si="29"/>
        <v>0.05047111111111111</v>
      </c>
      <c r="Q66" s="8">
        <f t="shared" si="29"/>
        <v>0.017310370370370372</v>
      </c>
      <c r="R66" s="8">
        <f t="shared" si="29"/>
        <v>0.025445925925925927</v>
      </c>
      <c r="S66" s="8">
        <f t="shared" si="29"/>
        <v>0.04875407407407408</v>
      </c>
      <c r="T66" s="8">
        <f t="shared" si="29"/>
        <v>0.07218074074074074</v>
      </c>
      <c r="U66" s="8">
        <f t="shared" si="29"/>
        <v>0.03447805555555556</v>
      </c>
      <c r="V66" s="8">
        <f t="shared" si="29"/>
        <v>0.0345074074074074</v>
      </c>
      <c r="W66" s="8">
        <f aca="true" t="shared" si="30" ref="W66:AB66">AVERAGE(W51:W56)</f>
        <v>0.03340814814814815</v>
      </c>
      <c r="X66" s="8">
        <f t="shared" si="30"/>
        <v>0.0383637037037037</v>
      </c>
      <c r="Y66" s="8">
        <f t="shared" si="30"/>
        <v>0.02524740740740741</v>
      </c>
      <c r="Z66" s="8">
        <f t="shared" si="30"/>
        <v>0.026762222222222225</v>
      </c>
      <c r="AA66" s="8">
        <f t="shared" si="30"/>
        <v>0.01921925925925926</v>
      </c>
      <c r="AB66" s="8">
        <f t="shared" si="30"/>
        <v>0.04914018518518518</v>
      </c>
      <c r="AC66" s="8" t="s">
        <v>21</v>
      </c>
      <c r="AD66" s="8">
        <f>AVERAGE(AD51:AD56)</f>
        <v>0.9440845487660993</v>
      </c>
      <c r="AE66" s="12" t="s">
        <v>34</v>
      </c>
    </row>
    <row r="67" spans="2:31" ht="12">
      <c r="B67" s="5" t="s">
        <v>24</v>
      </c>
      <c r="C67" s="8">
        <f aca="true" t="shared" si="31" ref="C67:AB67">AVERAGE(C57:C62)</f>
        <v>0.030270370370370375</v>
      </c>
      <c r="D67" s="8">
        <f t="shared" si="31"/>
        <v>0.03806518518518518</v>
      </c>
      <c r="E67" s="8">
        <f t="shared" si="31"/>
        <v>0.02183490740740741</v>
      </c>
      <c r="F67" s="8">
        <f t="shared" si="31"/>
        <v>0.02141703703703704</v>
      </c>
      <c r="G67" s="8">
        <f t="shared" si="31"/>
        <v>0.008797037037037036</v>
      </c>
      <c r="H67" s="8">
        <f t="shared" si="31"/>
        <v>0.027429537037037034</v>
      </c>
      <c r="I67" s="8">
        <f t="shared" si="31"/>
        <v>0.017598055555555558</v>
      </c>
      <c r="J67" s="8">
        <f t="shared" si="31"/>
        <v>0.08283185185185184</v>
      </c>
      <c r="K67" s="8">
        <f t="shared" si="31"/>
        <v>0.07686814814814814</v>
      </c>
      <c r="L67" s="8">
        <f t="shared" si="31"/>
        <v>0.06986296296296296</v>
      </c>
      <c r="M67" s="8">
        <f t="shared" si="31"/>
        <v>0.02328385185185185</v>
      </c>
      <c r="N67" s="8">
        <f t="shared" si="31"/>
        <v>0.0719185185185185</v>
      </c>
      <c r="O67" s="8">
        <f t="shared" si="31"/>
        <v>0.023522222222222222</v>
      </c>
      <c r="P67" s="8">
        <f t="shared" si="31"/>
        <v>0.051018981481481485</v>
      </c>
      <c r="Q67" s="8">
        <f t="shared" si="31"/>
        <v>0.031660740740740746</v>
      </c>
      <c r="R67" s="8">
        <f t="shared" si="31"/>
        <v>0.0636362962962963</v>
      </c>
      <c r="S67" s="8">
        <f t="shared" si="31"/>
        <v>0.02661777777777778</v>
      </c>
      <c r="T67" s="8">
        <f t="shared" si="31"/>
        <v>0.02228222222222222</v>
      </c>
      <c r="U67" s="8">
        <f t="shared" si="31"/>
        <v>0.03526962962962963</v>
      </c>
      <c r="V67" s="8">
        <f t="shared" si="31"/>
        <v>0.055771111111111125</v>
      </c>
      <c r="W67" s="8">
        <f t="shared" si="31"/>
        <v>0.026501481481481483</v>
      </c>
      <c r="X67" s="8">
        <f t="shared" si="31"/>
        <v>0.04815777777777778</v>
      </c>
      <c r="Y67" s="8">
        <f t="shared" si="31"/>
        <v>0.05745777777777778</v>
      </c>
      <c r="Z67" s="8">
        <f t="shared" si="31"/>
        <v>0.04103407407407408</v>
      </c>
      <c r="AA67" s="8">
        <f t="shared" si="31"/>
        <v>0.04818592592592592</v>
      </c>
      <c r="AB67" s="8">
        <f t="shared" si="31"/>
        <v>0.06865259259259258</v>
      </c>
      <c r="AC67" s="8" t="s">
        <v>21</v>
      </c>
      <c r="AD67" s="8">
        <f>AVERAGE(AD57:AD62)</f>
        <v>1.0898472891926934</v>
      </c>
      <c r="AE67" s="12" t="s">
        <v>35</v>
      </c>
    </row>
    <row r="68" spans="2:31" ht="12">
      <c r="B68" s="5" t="s">
        <v>25</v>
      </c>
      <c r="C68" s="8">
        <f aca="true" t="shared" si="32" ref="C68:M68">AVERAGE(C45:C62)</f>
        <v>0.045380493827160494</v>
      </c>
      <c r="D68" s="8">
        <f t="shared" si="32"/>
        <v>0.05613703703703705</v>
      </c>
      <c r="E68" s="8">
        <f t="shared" si="32"/>
        <v>0.06182299382716051</v>
      </c>
      <c r="F68" s="8">
        <f t="shared" si="32"/>
        <v>0.03586234567901235</v>
      </c>
      <c r="G68" s="8">
        <f t="shared" si="32"/>
        <v>0.0347572839506173</v>
      </c>
      <c r="H68" s="8">
        <f t="shared" si="32"/>
        <v>0.05216367283950619</v>
      </c>
      <c r="I68" s="8">
        <f t="shared" si="32"/>
        <v>0.043449475308641954</v>
      </c>
      <c r="J68" s="8">
        <f t="shared" si="32"/>
        <v>0.09191092592592592</v>
      </c>
      <c r="K68" s="8">
        <f t="shared" si="32"/>
        <v>0.12460577160493824</v>
      </c>
      <c r="L68" s="8">
        <f t="shared" si="32"/>
        <v>0.07009802469135802</v>
      </c>
      <c r="M68" s="8">
        <f t="shared" si="32"/>
        <v>0.04350301234567902</v>
      </c>
      <c r="N68" s="8">
        <f aca="true" t="shared" si="33" ref="N68:W68">AVERAGE(N45:N62)</f>
        <v>0.0714162962962963</v>
      </c>
      <c r="O68" s="8">
        <f t="shared" si="33"/>
        <v>0.03167777777777778</v>
      </c>
      <c r="P68" s="8">
        <f t="shared" si="33"/>
        <v>0.07231472222222221</v>
      </c>
      <c r="Q68" s="8">
        <f t="shared" si="33"/>
        <v>0.0283158024691358</v>
      </c>
      <c r="R68" s="8">
        <f t="shared" si="33"/>
        <v>0.03587432098765432</v>
      </c>
      <c r="S68" s="8">
        <f t="shared" si="33"/>
        <v>0.03715839506172839</v>
      </c>
      <c r="T68" s="8">
        <f t="shared" si="33"/>
        <v>0.05717722222222224</v>
      </c>
      <c r="U68" s="8">
        <f t="shared" si="33"/>
        <v>0.044729228395061736</v>
      </c>
      <c r="V68" s="8">
        <f t="shared" si="33"/>
        <v>0.06864691358024692</v>
      </c>
      <c r="W68" s="8">
        <f t="shared" si="33"/>
        <v>0.05439753086419752</v>
      </c>
      <c r="X68" s="8">
        <f>AVERAGE(X45:X62)</f>
        <v>0.05584938271604938</v>
      </c>
      <c r="Y68" s="8">
        <f>AVERAGE(Y45:Y62)</f>
        <v>0.048340216049382725</v>
      </c>
      <c r="Z68" s="8">
        <f>AVERAGE(Z45:Z62)</f>
        <v>0.038909876543209876</v>
      </c>
      <c r="AA68" s="8">
        <f>AVERAGE(AA45:AA62)</f>
        <v>0.03401293209876543</v>
      </c>
      <c r="AB68" s="8">
        <f>AVERAGE(AB45:AB62)</f>
        <v>0.05496796296296297</v>
      </c>
      <c r="AC68" s="8" t="s">
        <v>21</v>
      </c>
      <c r="AD68" s="8">
        <f>AVERAGE(AD45:AD62)</f>
        <v>1.394064567001052</v>
      </c>
      <c r="AE68" s="12" t="s">
        <v>36</v>
      </c>
    </row>
    <row r="69" ht="12">
      <c r="AD69"/>
    </row>
    <row r="70" spans="2:30" ht="12">
      <c r="B70" s="5" t="s">
        <v>26</v>
      </c>
      <c r="C70">
        <f aca="true" t="shared" si="34" ref="C70:L70">COUNT(C45:C50)</f>
        <v>6</v>
      </c>
      <c r="D70">
        <f t="shared" si="34"/>
        <v>6</v>
      </c>
      <c r="E70">
        <f t="shared" si="34"/>
        <v>6</v>
      </c>
      <c r="F70">
        <f t="shared" si="34"/>
        <v>6</v>
      </c>
      <c r="G70">
        <f t="shared" si="34"/>
        <v>6</v>
      </c>
      <c r="H70">
        <f t="shared" si="34"/>
        <v>6</v>
      </c>
      <c r="I70">
        <f t="shared" si="34"/>
        <v>6</v>
      </c>
      <c r="J70">
        <f t="shared" si="34"/>
        <v>6</v>
      </c>
      <c r="K70">
        <f t="shared" si="34"/>
        <v>6</v>
      </c>
      <c r="L70">
        <f t="shared" si="34"/>
        <v>6</v>
      </c>
      <c r="M70">
        <f aca="true" t="shared" si="35" ref="M70:V70">COUNT(M45:M50)</f>
        <v>6</v>
      </c>
      <c r="N70">
        <f t="shared" si="35"/>
        <v>6</v>
      </c>
      <c r="O70">
        <f t="shared" si="35"/>
        <v>6</v>
      </c>
      <c r="P70">
        <f t="shared" si="35"/>
        <v>6</v>
      </c>
      <c r="Q70">
        <f t="shared" si="35"/>
        <v>6</v>
      </c>
      <c r="R70">
        <f t="shared" si="35"/>
        <v>6</v>
      </c>
      <c r="S70">
        <f t="shared" si="35"/>
        <v>6</v>
      </c>
      <c r="T70">
        <f t="shared" si="35"/>
        <v>6</v>
      </c>
      <c r="U70">
        <f t="shared" si="35"/>
        <v>6</v>
      </c>
      <c r="V70">
        <f t="shared" si="35"/>
        <v>6</v>
      </c>
      <c r="W70">
        <f aca="true" t="shared" si="36" ref="W70:AB70">COUNT(W45:W50)</f>
        <v>6</v>
      </c>
      <c r="X70">
        <f t="shared" si="36"/>
        <v>6</v>
      </c>
      <c r="Y70">
        <f t="shared" si="36"/>
        <v>6</v>
      </c>
      <c r="Z70">
        <f t="shared" si="36"/>
        <v>6</v>
      </c>
      <c r="AA70">
        <f t="shared" si="36"/>
        <v>6</v>
      </c>
      <c r="AB70">
        <f t="shared" si="36"/>
        <v>6</v>
      </c>
      <c r="AD70">
        <f>COUNT(AD45:AD50)</f>
        <v>6</v>
      </c>
    </row>
    <row r="71" spans="2:30" ht="12">
      <c r="B71" s="5" t="s">
        <v>27</v>
      </c>
      <c r="C71">
        <f aca="true" t="shared" si="37" ref="C71:L71">COUNT(C51:C56)</f>
        <v>6</v>
      </c>
      <c r="D71">
        <f t="shared" si="37"/>
        <v>6</v>
      </c>
      <c r="E71">
        <f t="shared" si="37"/>
        <v>6</v>
      </c>
      <c r="F71">
        <f t="shared" si="37"/>
        <v>6</v>
      </c>
      <c r="G71">
        <f t="shared" si="37"/>
        <v>6</v>
      </c>
      <c r="H71">
        <f t="shared" si="37"/>
        <v>6</v>
      </c>
      <c r="I71">
        <f t="shared" si="37"/>
        <v>6</v>
      </c>
      <c r="J71">
        <f t="shared" si="37"/>
        <v>6</v>
      </c>
      <c r="K71">
        <f t="shared" si="37"/>
        <v>6</v>
      </c>
      <c r="L71">
        <f t="shared" si="37"/>
        <v>6</v>
      </c>
      <c r="M71">
        <f aca="true" t="shared" si="38" ref="M71:V71">COUNT(M51:M56)</f>
        <v>6</v>
      </c>
      <c r="N71">
        <f t="shared" si="38"/>
        <v>6</v>
      </c>
      <c r="O71">
        <f t="shared" si="38"/>
        <v>6</v>
      </c>
      <c r="P71">
        <f t="shared" si="38"/>
        <v>6</v>
      </c>
      <c r="Q71">
        <f t="shared" si="38"/>
        <v>6</v>
      </c>
      <c r="R71">
        <f t="shared" si="38"/>
        <v>6</v>
      </c>
      <c r="S71">
        <f t="shared" si="38"/>
        <v>6</v>
      </c>
      <c r="T71">
        <f t="shared" si="38"/>
        <v>6</v>
      </c>
      <c r="U71">
        <f t="shared" si="38"/>
        <v>6</v>
      </c>
      <c r="V71">
        <f t="shared" si="38"/>
        <v>6</v>
      </c>
      <c r="W71">
        <f aca="true" t="shared" si="39" ref="W71:AB71">COUNT(W51:W56)</f>
        <v>6</v>
      </c>
      <c r="X71">
        <f t="shared" si="39"/>
        <v>6</v>
      </c>
      <c r="Y71">
        <f t="shared" si="39"/>
        <v>6</v>
      </c>
      <c r="Z71">
        <f t="shared" si="39"/>
        <v>6</v>
      </c>
      <c r="AA71">
        <f t="shared" si="39"/>
        <v>6</v>
      </c>
      <c r="AB71">
        <f t="shared" si="39"/>
        <v>6</v>
      </c>
      <c r="AD71">
        <f>COUNT(AD51:AD56)</f>
        <v>6</v>
      </c>
    </row>
    <row r="72" spans="2:30" ht="12">
      <c r="B72" s="5" t="s">
        <v>28</v>
      </c>
      <c r="C72">
        <f aca="true" t="shared" si="40" ref="C72:L72">COUNT(C57:C62)</f>
        <v>6</v>
      </c>
      <c r="D72">
        <f t="shared" si="40"/>
        <v>6</v>
      </c>
      <c r="E72">
        <f t="shared" si="40"/>
        <v>6</v>
      </c>
      <c r="F72">
        <f t="shared" si="40"/>
        <v>6</v>
      </c>
      <c r="G72">
        <f t="shared" si="40"/>
        <v>6</v>
      </c>
      <c r="H72">
        <f t="shared" si="40"/>
        <v>6</v>
      </c>
      <c r="I72">
        <f t="shared" si="40"/>
        <v>6</v>
      </c>
      <c r="J72">
        <f t="shared" si="40"/>
        <v>6</v>
      </c>
      <c r="K72">
        <f t="shared" si="40"/>
        <v>6</v>
      </c>
      <c r="L72">
        <f t="shared" si="40"/>
        <v>6</v>
      </c>
      <c r="M72">
        <f aca="true" t="shared" si="41" ref="M72:V72">COUNT(M57:M62)</f>
        <v>6</v>
      </c>
      <c r="N72">
        <f t="shared" si="41"/>
        <v>6</v>
      </c>
      <c r="O72">
        <f t="shared" si="41"/>
        <v>6</v>
      </c>
      <c r="P72">
        <f t="shared" si="41"/>
        <v>6</v>
      </c>
      <c r="Q72">
        <f t="shared" si="41"/>
        <v>6</v>
      </c>
      <c r="R72">
        <f t="shared" si="41"/>
        <v>6</v>
      </c>
      <c r="S72">
        <f t="shared" si="41"/>
        <v>6</v>
      </c>
      <c r="T72">
        <f t="shared" si="41"/>
        <v>6</v>
      </c>
      <c r="U72">
        <f t="shared" si="41"/>
        <v>6</v>
      </c>
      <c r="V72">
        <f t="shared" si="41"/>
        <v>6</v>
      </c>
      <c r="W72">
        <f aca="true" t="shared" si="42" ref="W72:AB72">COUNT(W57:W62)</f>
        <v>6</v>
      </c>
      <c r="X72">
        <f t="shared" si="42"/>
        <v>6</v>
      </c>
      <c r="Y72">
        <f t="shared" si="42"/>
        <v>6</v>
      </c>
      <c r="Z72">
        <f t="shared" si="42"/>
        <v>6</v>
      </c>
      <c r="AA72">
        <f t="shared" si="42"/>
        <v>6</v>
      </c>
      <c r="AB72">
        <f t="shared" si="42"/>
        <v>6</v>
      </c>
      <c r="AD72">
        <f>COUNT(AD57:AD62)</f>
        <v>6</v>
      </c>
    </row>
    <row r="73" spans="2:30" ht="12">
      <c r="B73" s="5" t="s">
        <v>29</v>
      </c>
      <c r="C73">
        <f aca="true" t="shared" si="43" ref="C73:L73">COUNT(C45:C62)</f>
        <v>18</v>
      </c>
      <c r="D73">
        <f t="shared" si="43"/>
        <v>18</v>
      </c>
      <c r="E73">
        <f t="shared" si="43"/>
        <v>18</v>
      </c>
      <c r="F73">
        <f t="shared" si="43"/>
        <v>18</v>
      </c>
      <c r="G73">
        <f t="shared" si="43"/>
        <v>18</v>
      </c>
      <c r="H73">
        <f t="shared" si="43"/>
        <v>18</v>
      </c>
      <c r="I73">
        <f t="shared" si="43"/>
        <v>18</v>
      </c>
      <c r="J73">
        <f t="shared" si="43"/>
        <v>18</v>
      </c>
      <c r="K73">
        <f t="shared" si="43"/>
        <v>18</v>
      </c>
      <c r="L73">
        <f t="shared" si="43"/>
        <v>18</v>
      </c>
      <c r="M73">
        <f aca="true" t="shared" si="44" ref="M73:V73">COUNT(M45:M62)</f>
        <v>18</v>
      </c>
      <c r="N73">
        <f t="shared" si="44"/>
        <v>18</v>
      </c>
      <c r="O73">
        <f t="shared" si="44"/>
        <v>18</v>
      </c>
      <c r="P73">
        <f t="shared" si="44"/>
        <v>18</v>
      </c>
      <c r="Q73">
        <f t="shared" si="44"/>
        <v>18</v>
      </c>
      <c r="R73">
        <f t="shared" si="44"/>
        <v>18</v>
      </c>
      <c r="S73">
        <f t="shared" si="44"/>
        <v>18</v>
      </c>
      <c r="T73">
        <f t="shared" si="44"/>
        <v>18</v>
      </c>
      <c r="U73">
        <f t="shared" si="44"/>
        <v>18</v>
      </c>
      <c r="V73">
        <f t="shared" si="44"/>
        <v>18</v>
      </c>
      <c r="W73">
        <f aca="true" t="shared" si="45" ref="W73:AB73">COUNT(W45:W62)</f>
        <v>18</v>
      </c>
      <c r="X73">
        <f t="shared" si="45"/>
        <v>18</v>
      </c>
      <c r="Y73">
        <f t="shared" si="45"/>
        <v>18</v>
      </c>
      <c r="Z73">
        <f t="shared" si="45"/>
        <v>18</v>
      </c>
      <c r="AA73">
        <f t="shared" si="45"/>
        <v>18</v>
      </c>
      <c r="AB73">
        <f t="shared" si="45"/>
        <v>18</v>
      </c>
      <c r="AD73">
        <f>COUNT(AD45:AD62)</f>
        <v>18</v>
      </c>
    </row>
    <row r="76" ht="12">
      <c r="C76" s="1" t="s">
        <v>37</v>
      </c>
    </row>
    <row r="77" spans="3:29" ht="12">
      <c r="C77" s="6" t="s">
        <v>38</v>
      </c>
      <c r="D77" s="6" t="s">
        <v>38</v>
      </c>
      <c r="E77" s="6" t="s">
        <v>38</v>
      </c>
      <c r="F77" s="6" t="s">
        <v>38</v>
      </c>
      <c r="G77" s="6" t="s">
        <v>38</v>
      </c>
      <c r="H77" s="6" t="s">
        <v>38</v>
      </c>
      <c r="I77" s="6" t="s">
        <v>38</v>
      </c>
      <c r="J77" s="6" t="s">
        <v>38</v>
      </c>
      <c r="K77" s="6" t="s">
        <v>38</v>
      </c>
      <c r="L77" s="6" t="s">
        <v>38</v>
      </c>
      <c r="M77" s="6" t="s">
        <v>38</v>
      </c>
      <c r="N77" s="6" t="s">
        <v>38</v>
      </c>
      <c r="O77" s="6" t="s">
        <v>38</v>
      </c>
      <c r="P77" s="6" t="s">
        <v>38</v>
      </c>
      <c r="Q77" s="6" t="s">
        <v>38</v>
      </c>
      <c r="R77" s="6" t="s">
        <v>38</v>
      </c>
      <c r="S77" s="6" t="s">
        <v>38</v>
      </c>
      <c r="T77" s="6" t="s">
        <v>38</v>
      </c>
      <c r="U77" s="6" t="s">
        <v>38</v>
      </c>
      <c r="V77" s="6" t="s">
        <v>38</v>
      </c>
      <c r="W77" s="6" t="s">
        <v>38</v>
      </c>
      <c r="X77" s="6" t="s">
        <v>38</v>
      </c>
      <c r="Y77" s="6" t="s">
        <v>38</v>
      </c>
      <c r="Z77" s="6" t="s">
        <v>38</v>
      </c>
      <c r="AA77" s="6" t="s">
        <v>38</v>
      </c>
      <c r="AB77" s="6" t="s">
        <v>38</v>
      </c>
      <c r="AC77" s="6" t="s">
        <v>38</v>
      </c>
    </row>
    <row r="78" spans="2:29" s="2" customFormat="1" ht="12">
      <c r="B78" s="4" t="s">
        <v>2</v>
      </c>
      <c r="C78" s="3">
        <f>LEAFDATA0506!C78</f>
        <v>38635</v>
      </c>
      <c r="D78" s="3">
        <f>LEAFDATA0506!D78</f>
        <v>38649</v>
      </c>
      <c r="E78" s="3">
        <f>LEAFDATA0506!E78</f>
        <v>38663</v>
      </c>
      <c r="F78" s="3">
        <f>LEAFDATA0506!F78</f>
        <v>38677</v>
      </c>
      <c r="G78" s="3">
        <f>LEAFDATA0506!G78</f>
        <v>38691</v>
      </c>
      <c r="H78" s="3">
        <f>LEAFDATA0506!H78</f>
        <v>38705</v>
      </c>
      <c r="I78" s="3">
        <f>LEAFDATA0506!I78</f>
        <v>38719</v>
      </c>
      <c r="J78" s="3">
        <f>LEAFDATA0506!J78</f>
        <v>38734</v>
      </c>
      <c r="K78" s="3">
        <f>LEAFDATA0506!K78</f>
        <v>38747</v>
      </c>
      <c r="L78" s="3">
        <f>LEAFDATA0506!L78</f>
        <v>38762</v>
      </c>
      <c r="M78" s="3">
        <f>LEAFDATA0506!M78</f>
        <v>38775</v>
      </c>
      <c r="N78" s="3">
        <f>LEAFDATA0506!N78</f>
        <v>38789</v>
      </c>
      <c r="O78" s="3">
        <f>LEAFDATA0506!O78</f>
        <v>38803</v>
      </c>
      <c r="P78" s="3">
        <f>LEAFDATA0506!P78</f>
        <v>38817</v>
      </c>
      <c r="Q78" s="3">
        <f>LEAFDATA0506!Q78</f>
        <v>38831</v>
      </c>
      <c r="R78" s="3">
        <f>LEAFDATA0506!R78</f>
        <v>38845</v>
      </c>
      <c r="S78" s="3">
        <f>LEAFDATA0506!S78</f>
        <v>38860</v>
      </c>
      <c r="T78" s="3">
        <f>LEAFDATA0506!T78</f>
        <v>38873</v>
      </c>
      <c r="U78" s="3">
        <f>LEAFDATA0506!U78</f>
        <v>38887</v>
      </c>
      <c r="V78" s="3">
        <f>LEAFDATA0506!V78</f>
        <v>38902</v>
      </c>
      <c r="W78" s="3">
        <f>LEAFDATA0506!W78</f>
        <v>38915</v>
      </c>
      <c r="X78" s="3">
        <f>LEAFDATA0506!X78</f>
        <v>38930</v>
      </c>
      <c r="Y78" s="3">
        <f>LEAFDATA0506!Y78</f>
        <v>38943</v>
      </c>
      <c r="Z78" s="3">
        <f>LEAFDATA0506!Z78</f>
        <v>38957</v>
      </c>
      <c r="AA78" s="3">
        <f>LEAFDATA0506!AA78</f>
        <v>38971</v>
      </c>
      <c r="AB78" s="3">
        <f>LEAFDATA0506!AB78</f>
        <v>38985</v>
      </c>
      <c r="AC78" s="11"/>
    </row>
    <row r="79" spans="2:29" ht="12">
      <c r="B79" s="5" t="s">
        <v>3</v>
      </c>
      <c r="C79" s="9">
        <f>LEAFDATA0506!C79</f>
        <v>14</v>
      </c>
      <c r="D79" s="9">
        <f>LEAFDATA0506!D79</f>
        <v>15</v>
      </c>
      <c r="E79" s="9">
        <f>LEAFDATA0506!E79</f>
        <v>12</v>
      </c>
      <c r="F79" s="9">
        <f>LEAFDATA0506!F79</f>
        <v>15</v>
      </c>
      <c r="G79" s="9">
        <f>LEAFDATA0506!G79</f>
        <v>14</v>
      </c>
      <c r="H79" s="9">
        <f>LEAFDATA0506!H79</f>
        <v>15</v>
      </c>
      <c r="I79" s="9">
        <f>LEAFDATA0506!I79</f>
        <v>14</v>
      </c>
      <c r="J79" s="9">
        <f>LEAFDATA0506!J79</f>
        <v>14</v>
      </c>
      <c r="K79" s="9">
        <f>LEAFDATA0506!K79</f>
        <v>14</v>
      </c>
      <c r="L79" s="9">
        <f>LEAFDATA0506!L79</f>
        <v>13</v>
      </c>
      <c r="M79" s="9">
        <f>LEAFDATA0506!M79</f>
        <v>13</v>
      </c>
      <c r="N79" s="9">
        <f>LEAFDATA0506!N79</f>
        <v>16</v>
      </c>
      <c r="O79" s="9">
        <f>LEAFDATA0506!O79</f>
        <v>13</v>
      </c>
      <c r="P79" s="9">
        <f>LEAFDATA0506!P79</f>
        <v>14</v>
      </c>
      <c r="Q79" s="9">
        <f>LEAFDATA0506!Q79</f>
        <v>13</v>
      </c>
      <c r="R79" s="9">
        <f>LEAFDATA0506!R79</f>
        <v>15</v>
      </c>
      <c r="S79" s="9">
        <f>LEAFDATA0506!S79</f>
        <v>15</v>
      </c>
      <c r="T79" s="9">
        <f>LEAFDATA0506!T79</f>
        <v>13</v>
      </c>
      <c r="U79" s="9">
        <f>LEAFDATA0506!U79</f>
        <v>14</v>
      </c>
      <c r="V79" s="9">
        <f>LEAFDATA0506!V79</f>
        <v>14</v>
      </c>
      <c r="W79" s="9">
        <f>LEAFDATA0506!W79</f>
        <v>15</v>
      </c>
      <c r="X79" s="9">
        <f>LEAFDATA0506!X79</f>
        <v>15</v>
      </c>
      <c r="Y79" s="9">
        <f>LEAFDATA0506!Y79</f>
        <v>11</v>
      </c>
      <c r="Z79" s="9">
        <f>LEAFDATA0506!Z79</f>
        <v>15</v>
      </c>
      <c r="AA79" s="9">
        <f>LEAFDATA0506!AA79</f>
        <v>14</v>
      </c>
      <c r="AB79" s="9">
        <f>LEAFDATA0506!AB79</f>
        <v>15</v>
      </c>
      <c r="AC79" s="9">
        <f aca="true" t="shared" si="46" ref="AC79:AC96">SUM(C79:AB79)</f>
        <v>365</v>
      </c>
    </row>
    <row r="80" spans="2:29" ht="12">
      <c r="B80" s="5" t="s">
        <v>4</v>
      </c>
      <c r="C80" s="9">
        <f>LEAFDATA0506!C80</f>
        <v>14</v>
      </c>
      <c r="D80" s="9">
        <f>LEAFDATA0506!D80</f>
        <v>15</v>
      </c>
      <c r="E80" s="9">
        <f>LEAFDATA0506!E80</f>
        <v>12</v>
      </c>
      <c r="F80" s="9">
        <f>LEAFDATA0506!F80</f>
        <v>16</v>
      </c>
      <c r="G80" s="9">
        <f>LEAFDATA0506!G80</f>
        <v>13</v>
      </c>
      <c r="H80" s="9">
        <f>LEAFDATA0506!H80</f>
        <v>15</v>
      </c>
      <c r="I80" s="9">
        <f>LEAFDATA0506!I80</f>
        <v>14</v>
      </c>
      <c r="J80" s="9">
        <f>LEAFDATA0506!J80</f>
        <v>14</v>
      </c>
      <c r="K80" s="9">
        <f>LEAFDATA0506!K80</f>
        <v>14</v>
      </c>
      <c r="L80" s="9">
        <f>LEAFDATA0506!L80</f>
        <v>13</v>
      </c>
      <c r="M80" s="9">
        <f>LEAFDATA0506!M80</f>
        <v>13</v>
      </c>
      <c r="N80" s="9">
        <f>LEAFDATA0506!N80</f>
        <v>16</v>
      </c>
      <c r="O80" s="9">
        <f>LEAFDATA0506!O80</f>
        <v>13</v>
      </c>
      <c r="P80" s="9">
        <f>LEAFDATA0506!P80</f>
        <v>14</v>
      </c>
      <c r="Q80" s="9">
        <f>LEAFDATA0506!Q80</f>
        <v>13</v>
      </c>
      <c r="R80" s="9">
        <f>LEAFDATA0506!R80</f>
        <v>15</v>
      </c>
      <c r="S80" s="9">
        <f>LEAFDATA0506!S80</f>
        <v>15</v>
      </c>
      <c r="T80" s="9">
        <f>LEAFDATA0506!T80</f>
        <v>13</v>
      </c>
      <c r="U80" s="9">
        <f>LEAFDATA0506!U80</f>
        <v>14</v>
      </c>
      <c r="V80" s="9">
        <f>LEAFDATA0506!V80</f>
        <v>14</v>
      </c>
      <c r="W80" s="9">
        <f>LEAFDATA0506!W80</f>
        <v>15</v>
      </c>
      <c r="X80" s="9">
        <f>LEAFDATA0506!X80</f>
        <v>15</v>
      </c>
      <c r="Y80" s="9">
        <f>LEAFDATA0506!Y80</f>
        <v>11</v>
      </c>
      <c r="Z80" s="9">
        <f>LEAFDATA0506!Z80</f>
        <v>15</v>
      </c>
      <c r="AA80" s="9">
        <f>LEAFDATA0506!AA80</f>
        <v>14</v>
      </c>
      <c r="AB80" s="9">
        <f>LEAFDATA0506!AB80</f>
        <v>15</v>
      </c>
      <c r="AC80" s="9">
        <f t="shared" si="46"/>
        <v>365</v>
      </c>
    </row>
    <row r="81" spans="2:29" ht="12">
      <c r="B81" s="5" t="s">
        <v>5</v>
      </c>
      <c r="C81" s="9">
        <f>LEAFDATA0506!C81</f>
        <v>14</v>
      </c>
      <c r="D81" s="9">
        <f>LEAFDATA0506!D81</f>
        <v>15</v>
      </c>
      <c r="E81" s="9">
        <f>LEAFDATA0506!E81</f>
        <v>12</v>
      </c>
      <c r="F81" s="9">
        <f>LEAFDATA0506!F81</f>
        <v>17</v>
      </c>
      <c r="G81" s="9">
        <f>LEAFDATA0506!G81</f>
        <v>12</v>
      </c>
      <c r="H81" s="9">
        <f>LEAFDATA0506!H81</f>
        <v>14</v>
      </c>
      <c r="I81" s="9">
        <f>LEAFDATA0506!I81</f>
        <v>16</v>
      </c>
      <c r="J81" s="9">
        <f>LEAFDATA0506!J81</f>
        <v>13</v>
      </c>
      <c r="K81" s="9">
        <f>LEAFDATA0506!K81</f>
        <v>14</v>
      </c>
      <c r="L81" s="9">
        <f>LEAFDATA0506!L81</f>
        <v>14</v>
      </c>
      <c r="M81" s="9">
        <f>LEAFDATA0506!M81</f>
        <v>12</v>
      </c>
      <c r="N81" s="9">
        <f>LEAFDATA0506!N81</f>
        <v>16</v>
      </c>
      <c r="O81" s="9">
        <f>LEAFDATA0506!O81</f>
        <v>13</v>
      </c>
      <c r="P81" s="9">
        <f>LEAFDATA0506!P81</f>
        <v>14</v>
      </c>
      <c r="Q81" s="9">
        <f>LEAFDATA0506!Q81</f>
        <v>14</v>
      </c>
      <c r="R81" s="9">
        <f>LEAFDATA0506!R81</f>
        <v>14</v>
      </c>
      <c r="S81" s="9">
        <f>LEAFDATA0506!S81</f>
        <v>15</v>
      </c>
      <c r="T81" s="9">
        <f>LEAFDATA0506!T81</f>
        <v>13</v>
      </c>
      <c r="U81" s="9">
        <f>LEAFDATA0506!U81</f>
        <v>15</v>
      </c>
      <c r="V81" s="9">
        <f>LEAFDATA0506!V81</f>
        <v>13</v>
      </c>
      <c r="W81" s="9">
        <f>LEAFDATA0506!W81</f>
        <v>15</v>
      </c>
      <c r="X81" s="9">
        <f>LEAFDATA0506!X81</f>
        <v>15</v>
      </c>
      <c r="Y81" s="9">
        <f>LEAFDATA0506!Y81</f>
        <v>11</v>
      </c>
      <c r="Z81" s="9">
        <f>LEAFDATA0506!Z81</f>
        <v>16</v>
      </c>
      <c r="AA81" s="9">
        <f>LEAFDATA0506!AA81</f>
        <v>13</v>
      </c>
      <c r="AB81" s="9">
        <f>LEAFDATA0506!AB81</f>
        <v>15</v>
      </c>
      <c r="AC81" s="9">
        <f t="shared" si="46"/>
        <v>365</v>
      </c>
    </row>
    <row r="82" spans="2:29" ht="12">
      <c r="B82" s="5" t="s">
        <v>6</v>
      </c>
      <c r="C82" s="9">
        <f>LEAFDATA0506!C82</f>
        <v>14</v>
      </c>
      <c r="D82" s="9">
        <f>LEAFDATA0506!D82</f>
        <v>14</v>
      </c>
      <c r="E82" s="9">
        <f>LEAFDATA0506!E82</f>
        <v>13</v>
      </c>
      <c r="F82" s="9">
        <f>LEAFDATA0506!F82</f>
        <v>15</v>
      </c>
      <c r="G82" s="9">
        <f>LEAFDATA0506!G82</f>
        <v>14</v>
      </c>
      <c r="H82" s="9">
        <f>LEAFDATA0506!H82</f>
        <v>15</v>
      </c>
      <c r="I82" s="9">
        <f>LEAFDATA0506!I82</f>
        <v>14</v>
      </c>
      <c r="J82" s="9">
        <f>LEAFDATA0506!J82</f>
        <v>14</v>
      </c>
      <c r="K82" s="9">
        <f>LEAFDATA0506!K82</f>
        <v>14</v>
      </c>
      <c r="L82" s="9">
        <f>LEAFDATA0506!L82</f>
        <v>13</v>
      </c>
      <c r="M82" s="9">
        <f>LEAFDATA0506!M82</f>
        <v>13</v>
      </c>
      <c r="N82" s="9">
        <f>LEAFDATA0506!N82</f>
        <v>16</v>
      </c>
      <c r="O82" s="9">
        <f>LEAFDATA0506!O82</f>
        <v>13</v>
      </c>
      <c r="P82" s="9">
        <f>LEAFDATA0506!P82</f>
        <v>14</v>
      </c>
      <c r="Q82" s="9">
        <f>LEAFDATA0506!Q82</f>
        <v>13</v>
      </c>
      <c r="R82" s="9">
        <f>LEAFDATA0506!R82</f>
        <v>15</v>
      </c>
      <c r="S82" s="9">
        <f>LEAFDATA0506!S82</f>
        <v>15</v>
      </c>
      <c r="T82" s="9">
        <f>LEAFDATA0506!T82</f>
        <v>13</v>
      </c>
      <c r="U82" s="9">
        <f>LEAFDATA0506!U82</f>
        <v>15</v>
      </c>
      <c r="V82" s="9">
        <f>LEAFDATA0506!V82</f>
        <v>13</v>
      </c>
      <c r="W82" s="9">
        <f>LEAFDATA0506!W82</f>
        <v>15</v>
      </c>
      <c r="X82" s="9">
        <f>LEAFDATA0506!X82</f>
        <v>15</v>
      </c>
      <c r="Y82" s="9">
        <f>LEAFDATA0506!Y82</f>
        <v>11</v>
      </c>
      <c r="Z82" s="9">
        <f>LEAFDATA0506!Z82</f>
        <v>14</v>
      </c>
      <c r="AA82" s="9">
        <f>LEAFDATA0506!AA82</f>
        <v>15</v>
      </c>
      <c r="AB82" s="9">
        <f>LEAFDATA0506!AB82</f>
        <v>15</v>
      </c>
      <c r="AC82" s="9">
        <f t="shared" si="46"/>
        <v>365</v>
      </c>
    </row>
    <row r="83" spans="2:29" ht="12">
      <c r="B83" s="5" t="s">
        <v>7</v>
      </c>
      <c r="C83" s="9">
        <f>LEAFDATA0506!C83</f>
        <v>14</v>
      </c>
      <c r="D83" s="9">
        <f>LEAFDATA0506!D83</f>
        <v>14</v>
      </c>
      <c r="E83" s="9">
        <f>LEAFDATA0506!E83</f>
        <v>13</v>
      </c>
      <c r="F83" s="9">
        <f>LEAFDATA0506!F83</f>
        <v>16</v>
      </c>
      <c r="G83" s="9">
        <f>LEAFDATA0506!G83</f>
        <v>13</v>
      </c>
      <c r="H83" s="9">
        <f>LEAFDATA0506!H83</f>
        <v>15</v>
      </c>
      <c r="I83" s="9">
        <f>LEAFDATA0506!I83</f>
        <v>14</v>
      </c>
      <c r="J83" s="9">
        <f>LEAFDATA0506!J83</f>
        <v>14</v>
      </c>
      <c r="K83" s="9">
        <f>LEAFDATA0506!K83</f>
        <v>14</v>
      </c>
      <c r="L83" s="9">
        <f>LEAFDATA0506!L83</f>
        <v>13</v>
      </c>
      <c r="M83" s="9">
        <f>LEAFDATA0506!M83</f>
        <v>13</v>
      </c>
      <c r="N83" s="9">
        <f>LEAFDATA0506!N83</f>
        <v>16</v>
      </c>
      <c r="O83" s="9">
        <f>LEAFDATA0506!O83</f>
        <v>13</v>
      </c>
      <c r="P83" s="9">
        <f>LEAFDATA0506!P83</f>
        <v>14</v>
      </c>
      <c r="Q83" s="9">
        <f>LEAFDATA0506!Q83</f>
        <v>13</v>
      </c>
      <c r="R83" s="9">
        <f>LEAFDATA0506!R83</f>
        <v>15</v>
      </c>
      <c r="S83" s="9">
        <f>LEAFDATA0506!S83</f>
        <v>15</v>
      </c>
      <c r="T83" s="9">
        <f>LEAFDATA0506!T83</f>
        <v>13</v>
      </c>
      <c r="U83" s="9">
        <f>LEAFDATA0506!U83</f>
        <v>15</v>
      </c>
      <c r="V83" s="9">
        <f>LEAFDATA0506!V83</f>
        <v>13</v>
      </c>
      <c r="W83" s="9">
        <f>LEAFDATA0506!W83</f>
        <v>15</v>
      </c>
      <c r="X83" s="9">
        <f>LEAFDATA0506!X83</f>
        <v>15</v>
      </c>
      <c r="Y83" s="9">
        <f>LEAFDATA0506!Y83</f>
        <v>11</v>
      </c>
      <c r="Z83" s="9">
        <f>LEAFDATA0506!Z83</f>
        <v>14</v>
      </c>
      <c r="AA83" s="9">
        <f>LEAFDATA0506!AA83</f>
        <v>15</v>
      </c>
      <c r="AB83" s="9">
        <f>LEAFDATA0506!AB83</f>
        <v>15</v>
      </c>
      <c r="AC83" s="9">
        <f t="shared" si="46"/>
        <v>365</v>
      </c>
    </row>
    <row r="84" spans="2:29" ht="12">
      <c r="B84" s="5" t="s">
        <v>8</v>
      </c>
      <c r="C84" s="9">
        <f>LEAFDATA0506!C84</f>
        <v>14</v>
      </c>
      <c r="D84" s="9">
        <f>LEAFDATA0506!D84</f>
        <v>14</v>
      </c>
      <c r="E84" s="9">
        <f>LEAFDATA0506!E84</f>
        <v>17</v>
      </c>
      <c r="F84" s="9">
        <f>LEAFDATA0506!F84</f>
        <v>11</v>
      </c>
      <c r="G84" s="9">
        <f>LEAFDATA0506!G84</f>
        <v>14</v>
      </c>
      <c r="H84" s="9">
        <f>LEAFDATA0506!H84</f>
        <v>14</v>
      </c>
      <c r="I84" s="9">
        <f>LEAFDATA0506!I84</f>
        <v>14</v>
      </c>
      <c r="J84" s="9">
        <f>LEAFDATA0506!J84</f>
        <v>15</v>
      </c>
      <c r="K84" s="9">
        <f>LEAFDATA0506!K84</f>
        <v>13</v>
      </c>
      <c r="L84" s="9">
        <f>LEAFDATA0506!L84</f>
        <v>17</v>
      </c>
      <c r="M84" s="9">
        <f>LEAFDATA0506!M84</f>
        <v>12</v>
      </c>
      <c r="N84" s="9">
        <f>LEAFDATA0506!N84</f>
        <v>13</v>
      </c>
      <c r="O84" s="9">
        <f>LEAFDATA0506!O84</f>
        <v>14</v>
      </c>
      <c r="P84" s="9">
        <f>LEAFDATA0506!P84</f>
        <v>14</v>
      </c>
      <c r="Q84" s="9">
        <f>LEAFDATA0506!Q84</f>
        <v>16</v>
      </c>
      <c r="R84" s="9">
        <f>LEAFDATA0506!R84</f>
        <v>12</v>
      </c>
      <c r="S84" s="9">
        <f>LEAFDATA0506!S84</f>
        <v>17</v>
      </c>
      <c r="T84" s="9">
        <f>LEAFDATA0506!T84</f>
        <v>11</v>
      </c>
      <c r="U84" s="9">
        <f>LEAFDATA0506!U84</f>
        <v>14</v>
      </c>
      <c r="V84" s="9">
        <f>LEAFDATA0506!V84</f>
        <v>17</v>
      </c>
      <c r="W84" s="9">
        <f>LEAFDATA0506!W84</f>
        <v>11</v>
      </c>
      <c r="X84" s="9">
        <f>LEAFDATA0506!X84</f>
        <v>15</v>
      </c>
      <c r="Y84" s="9">
        <f>LEAFDATA0506!Y84</f>
        <v>14</v>
      </c>
      <c r="Z84" s="9">
        <f>LEAFDATA0506!Z84</f>
        <v>13</v>
      </c>
      <c r="AA84" s="9">
        <f>LEAFDATA0506!AA84</f>
        <v>14</v>
      </c>
      <c r="AB84" s="9">
        <f>LEAFDATA0506!AB84</f>
        <v>14</v>
      </c>
      <c r="AC84" s="9">
        <f t="shared" si="46"/>
        <v>364</v>
      </c>
    </row>
    <row r="85" spans="2:29" ht="12">
      <c r="B85" s="5" t="s">
        <v>9</v>
      </c>
      <c r="C85" s="9">
        <f>LEAFDATA0506!C85</f>
        <v>14</v>
      </c>
      <c r="D85" s="9">
        <f>LEAFDATA0506!D85</f>
        <v>15</v>
      </c>
      <c r="E85" s="9">
        <f>LEAFDATA0506!E85</f>
        <v>12</v>
      </c>
      <c r="F85" s="9">
        <f>LEAFDATA0506!F85</f>
        <v>17</v>
      </c>
      <c r="G85" s="9">
        <f>LEAFDATA0506!G85</f>
        <v>12</v>
      </c>
      <c r="H85" s="9">
        <f>LEAFDATA0506!H85</f>
        <v>14</v>
      </c>
      <c r="I85" s="9">
        <f>LEAFDATA0506!I85</f>
        <v>16</v>
      </c>
      <c r="J85" s="9">
        <f>LEAFDATA0506!J85</f>
        <v>13</v>
      </c>
      <c r="K85" s="9">
        <f>LEAFDATA0506!K85</f>
        <v>14</v>
      </c>
      <c r="L85" s="9">
        <f>LEAFDATA0506!L85</f>
        <v>14</v>
      </c>
      <c r="M85" s="9">
        <f>LEAFDATA0506!M85</f>
        <v>12</v>
      </c>
      <c r="N85" s="9">
        <f>LEAFDATA0506!N85</f>
        <v>16</v>
      </c>
      <c r="O85" s="9">
        <f>LEAFDATA0506!O85</f>
        <v>13</v>
      </c>
      <c r="P85" s="9">
        <f>LEAFDATA0506!P85</f>
        <v>14</v>
      </c>
      <c r="Q85" s="9">
        <f>LEAFDATA0506!Q85</f>
        <v>14</v>
      </c>
      <c r="R85" s="9">
        <f>LEAFDATA0506!R85</f>
        <v>14</v>
      </c>
      <c r="S85" s="9">
        <f>LEAFDATA0506!S85</f>
        <v>15</v>
      </c>
      <c r="T85" s="9">
        <f>LEAFDATA0506!T85</f>
        <v>13</v>
      </c>
      <c r="U85" s="9">
        <f>LEAFDATA0506!U85</f>
        <v>15</v>
      </c>
      <c r="V85" s="9">
        <f>LEAFDATA0506!V85</f>
        <v>13</v>
      </c>
      <c r="W85" s="9">
        <f>LEAFDATA0506!W85</f>
        <v>15</v>
      </c>
      <c r="X85" s="9">
        <f>LEAFDATA0506!X85</f>
        <v>15</v>
      </c>
      <c r="Y85" s="9">
        <f>LEAFDATA0506!Y85</f>
        <v>11</v>
      </c>
      <c r="Z85" s="9">
        <f>LEAFDATA0506!Z85</f>
        <v>16</v>
      </c>
      <c r="AA85" s="9">
        <f>LEAFDATA0506!AA85</f>
        <v>13</v>
      </c>
      <c r="AB85" s="9">
        <f>LEAFDATA0506!AB85</f>
        <v>15</v>
      </c>
      <c r="AC85" s="9">
        <f t="shared" si="46"/>
        <v>365</v>
      </c>
    </row>
    <row r="86" spans="2:29" ht="12">
      <c r="B86" s="5" t="s">
        <v>10</v>
      </c>
      <c r="C86" s="9">
        <f>LEAFDATA0506!C86</f>
        <v>14</v>
      </c>
      <c r="D86" s="9">
        <f>LEAFDATA0506!D86</f>
        <v>15</v>
      </c>
      <c r="E86" s="9">
        <f>LEAFDATA0506!E86</f>
        <v>12</v>
      </c>
      <c r="F86" s="9">
        <f>LEAFDATA0506!F86</f>
        <v>17</v>
      </c>
      <c r="G86" s="9">
        <f>LEAFDATA0506!G86</f>
        <v>12</v>
      </c>
      <c r="H86" s="9">
        <f>LEAFDATA0506!H86</f>
        <v>13</v>
      </c>
      <c r="I86" s="9">
        <f>LEAFDATA0506!I86</f>
        <v>17</v>
      </c>
      <c r="J86" s="9">
        <f>LEAFDATA0506!J86</f>
        <v>13</v>
      </c>
      <c r="K86" s="9">
        <f>LEAFDATA0506!K86</f>
        <v>14</v>
      </c>
      <c r="L86" s="9">
        <f>LEAFDATA0506!L86</f>
        <v>13</v>
      </c>
      <c r="M86" s="9">
        <f>LEAFDATA0506!M86</f>
        <v>14</v>
      </c>
      <c r="N86" s="9">
        <f>LEAFDATA0506!N86</f>
        <v>15</v>
      </c>
      <c r="O86" s="9">
        <f>LEAFDATA0506!O86</f>
        <v>14</v>
      </c>
      <c r="P86" s="9">
        <f>LEAFDATA0506!P86</f>
        <v>19</v>
      </c>
      <c r="Q86" s="9">
        <f>LEAFDATA0506!Q86</f>
        <v>9</v>
      </c>
      <c r="R86" s="9">
        <f>LEAFDATA0506!R86</f>
        <v>13</v>
      </c>
      <c r="S86" s="9">
        <f>LEAFDATA0506!S86</f>
        <v>16</v>
      </c>
      <c r="T86" s="9">
        <f>LEAFDATA0506!T86</f>
        <v>12</v>
      </c>
      <c r="U86" s="9">
        <f>LEAFDATA0506!U86</f>
        <v>13</v>
      </c>
      <c r="V86" s="9">
        <f>LEAFDATA0506!V86</f>
        <v>15</v>
      </c>
      <c r="W86" s="9">
        <f>LEAFDATA0506!W86</f>
        <v>15</v>
      </c>
      <c r="X86" s="9">
        <f>LEAFDATA0506!X86</f>
        <v>15</v>
      </c>
      <c r="Y86" s="9">
        <f>LEAFDATA0506!Y86</f>
        <v>12</v>
      </c>
      <c r="Z86" s="9">
        <f>LEAFDATA0506!Z86</f>
        <v>14</v>
      </c>
      <c r="AA86" s="9">
        <f>LEAFDATA0506!AA86</f>
        <v>14</v>
      </c>
      <c r="AB86" s="9">
        <f>LEAFDATA0506!AB86</f>
        <v>16</v>
      </c>
      <c r="AC86" s="9">
        <f t="shared" si="46"/>
        <v>366</v>
      </c>
    </row>
    <row r="87" spans="2:29" ht="12">
      <c r="B87" s="5" t="s">
        <v>11</v>
      </c>
      <c r="C87" s="9">
        <f>LEAFDATA0506!C87</f>
        <v>14</v>
      </c>
      <c r="D87" s="9">
        <f>LEAFDATA0506!D87</f>
        <v>14</v>
      </c>
      <c r="E87" s="9">
        <f>LEAFDATA0506!E87</f>
        <v>17</v>
      </c>
      <c r="F87" s="9">
        <f>LEAFDATA0506!F87</f>
        <v>12</v>
      </c>
      <c r="G87" s="9">
        <f>LEAFDATA0506!G87</f>
        <v>13</v>
      </c>
      <c r="H87" s="9">
        <f>LEAFDATA0506!H87</f>
        <v>14</v>
      </c>
      <c r="I87" s="9">
        <f>LEAFDATA0506!I87</f>
        <v>15</v>
      </c>
      <c r="J87" s="9">
        <f>LEAFDATA0506!J87</f>
        <v>14</v>
      </c>
      <c r="K87" s="9">
        <f>LEAFDATA0506!K87</f>
        <v>13</v>
      </c>
      <c r="L87" s="9">
        <f>LEAFDATA0506!L87</f>
        <v>17</v>
      </c>
      <c r="M87" s="9">
        <f>LEAFDATA0506!M87</f>
        <v>12</v>
      </c>
      <c r="N87" s="9">
        <f>LEAFDATA0506!N87</f>
        <v>14</v>
      </c>
      <c r="O87" s="9">
        <f>LEAFDATA0506!O87</f>
        <v>13</v>
      </c>
      <c r="P87" s="9">
        <f>LEAFDATA0506!P87</f>
        <v>21</v>
      </c>
      <c r="Q87" s="9">
        <f>LEAFDATA0506!Q87</f>
        <v>9</v>
      </c>
      <c r="R87" s="9">
        <f>LEAFDATA0506!R87</f>
        <v>12</v>
      </c>
      <c r="S87" s="9">
        <f>LEAFDATA0506!S87</f>
        <v>17</v>
      </c>
      <c r="T87" s="9">
        <f>LEAFDATA0506!T87</f>
        <v>11</v>
      </c>
      <c r="U87" s="9">
        <f>LEAFDATA0506!U87</f>
        <v>14</v>
      </c>
      <c r="V87" s="9">
        <f>LEAFDATA0506!V87</f>
        <v>17</v>
      </c>
      <c r="W87" s="9">
        <f>LEAFDATA0506!W87</f>
        <v>12</v>
      </c>
      <c r="X87" s="9">
        <f>LEAFDATA0506!X87</f>
        <v>14</v>
      </c>
      <c r="Y87" s="9">
        <f>LEAFDATA0506!Y87</f>
        <v>14</v>
      </c>
      <c r="Z87" s="9">
        <f>LEAFDATA0506!Z87</f>
        <v>13</v>
      </c>
      <c r="AA87" s="9">
        <f>LEAFDATA0506!AA87</f>
        <v>14</v>
      </c>
      <c r="AB87" s="9">
        <f>LEAFDATA0506!AB87</f>
        <v>15</v>
      </c>
      <c r="AC87" s="9">
        <f t="shared" si="46"/>
        <v>365</v>
      </c>
    </row>
    <row r="88" spans="2:29" ht="12">
      <c r="B88" s="5" t="s">
        <v>12</v>
      </c>
      <c r="C88" s="9">
        <f>LEAFDATA0506!C88</f>
        <v>14</v>
      </c>
      <c r="D88" s="9">
        <f>LEAFDATA0506!D88</f>
        <v>14</v>
      </c>
      <c r="E88" s="9">
        <f>LEAFDATA0506!E88</f>
        <v>17</v>
      </c>
      <c r="F88" s="9">
        <f>LEAFDATA0506!F88</f>
        <v>11</v>
      </c>
      <c r="G88" s="9">
        <f>LEAFDATA0506!G88</f>
        <v>14</v>
      </c>
      <c r="H88" s="9">
        <f>LEAFDATA0506!H88</f>
        <v>14</v>
      </c>
      <c r="I88" s="9">
        <f>LEAFDATA0506!I88</f>
        <v>15</v>
      </c>
      <c r="J88" s="9">
        <f>LEAFDATA0506!J88</f>
        <v>14</v>
      </c>
      <c r="K88" s="9">
        <f>LEAFDATA0506!K88</f>
        <v>13</v>
      </c>
      <c r="L88" s="9">
        <f>LEAFDATA0506!L88</f>
        <v>17</v>
      </c>
      <c r="M88" s="9">
        <f>LEAFDATA0506!M88</f>
        <v>12</v>
      </c>
      <c r="N88" s="9">
        <f>LEAFDATA0506!N88</f>
        <v>13</v>
      </c>
      <c r="O88" s="9">
        <f>LEAFDATA0506!O88</f>
        <v>14</v>
      </c>
      <c r="P88" s="9">
        <f>LEAFDATA0506!P88</f>
        <v>21</v>
      </c>
      <c r="Q88" s="9">
        <f>LEAFDATA0506!Q88</f>
        <v>9</v>
      </c>
      <c r="R88" s="9">
        <f>LEAFDATA0506!R88</f>
        <v>12</v>
      </c>
      <c r="S88" s="9">
        <f>LEAFDATA0506!S88</f>
        <v>17</v>
      </c>
      <c r="T88" s="9">
        <f>LEAFDATA0506!T88</f>
        <v>11</v>
      </c>
      <c r="U88" s="9">
        <f>LEAFDATA0506!U88</f>
        <v>14</v>
      </c>
      <c r="V88" s="9">
        <f>LEAFDATA0506!V88</f>
        <v>17</v>
      </c>
      <c r="W88" s="9">
        <f>LEAFDATA0506!W88</f>
        <v>11</v>
      </c>
      <c r="X88" s="9">
        <f>LEAFDATA0506!X88</f>
        <v>15</v>
      </c>
      <c r="Y88" s="9">
        <f>LEAFDATA0506!Y88</f>
        <v>14</v>
      </c>
      <c r="Z88" s="9">
        <f>LEAFDATA0506!Z88</f>
        <v>13</v>
      </c>
      <c r="AA88" s="9">
        <f>LEAFDATA0506!AA88</f>
        <v>14</v>
      </c>
      <c r="AB88" s="9">
        <f>LEAFDATA0506!AB88</f>
        <v>14</v>
      </c>
      <c r="AC88" s="9">
        <f t="shared" si="46"/>
        <v>364</v>
      </c>
    </row>
    <row r="89" spans="2:29" ht="12">
      <c r="B89" s="5" t="s">
        <v>13</v>
      </c>
      <c r="C89" s="9">
        <f>LEAFDATA0506!C89</f>
        <v>14</v>
      </c>
      <c r="D89" s="9">
        <f>LEAFDATA0506!D89</f>
        <v>14</v>
      </c>
      <c r="E89" s="9">
        <f>LEAFDATA0506!E89</f>
        <v>17</v>
      </c>
      <c r="F89" s="9">
        <f>LEAFDATA0506!F89</f>
        <v>11</v>
      </c>
      <c r="G89" s="9">
        <f>LEAFDATA0506!G89</f>
        <v>14</v>
      </c>
      <c r="H89" s="9">
        <f>LEAFDATA0506!H89</f>
        <v>14</v>
      </c>
      <c r="I89" s="9">
        <f>LEAFDATA0506!I89</f>
        <v>14</v>
      </c>
      <c r="J89" s="9">
        <f>LEAFDATA0506!J89</f>
        <v>15</v>
      </c>
      <c r="K89" s="9">
        <f>LEAFDATA0506!K89</f>
        <v>13</v>
      </c>
      <c r="L89" s="9">
        <f>LEAFDATA0506!L89</f>
        <v>17</v>
      </c>
      <c r="M89" s="9">
        <f>LEAFDATA0506!M89</f>
        <v>12</v>
      </c>
      <c r="N89" s="9">
        <f>LEAFDATA0506!N89</f>
        <v>13</v>
      </c>
      <c r="O89" s="9">
        <f>LEAFDATA0506!O89</f>
        <v>14</v>
      </c>
      <c r="P89" s="9">
        <f>LEAFDATA0506!P89</f>
        <v>14</v>
      </c>
      <c r="Q89" s="9">
        <f>LEAFDATA0506!Q89</f>
        <v>16</v>
      </c>
      <c r="R89" s="9">
        <f>LEAFDATA0506!R89</f>
        <v>12</v>
      </c>
      <c r="S89" s="9">
        <f>LEAFDATA0506!S89</f>
        <v>15</v>
      </c>
      <c r="T89" s="9">
        <f>LEAFDATA0506!T89</f>
        <v>13</v>
      </c>
      <c r="U89" s="9">
        <f>LEAFDATA0506!U89</f>
        <v>14</v>
      </c>
      <c r="V89" s="9">
        <f>LEAFDATA0506!V89</f>
        <v>17</v>
      </c>
      <c r="W89" s="9">
        <f>LEAFDATA0506!W89</f>
        <v>11</v>
      </c>
      <c r="X89" s="9">
        <f>LEAFDATA0506!X89</f>
        <v>15</v>
      </c>
      <c r="Y89" s="9">
        <f>LEAFDATA0506!Y89</f>
        <v>14</v>
      </c>
      <c r="Z89" s="9">
        <f>LEAFDATA0506!Z89</f>
        <v>13</v>
      </c>
      <c r="AA89" s="9">
        <f>LEAFDATA0506!AA89</f>
        <v>14</v>
      </c>
      <c r="AB89" s="9">
        <f>LEAFDATA0506!AB89</f>
        <v>14</v>
      </c>
      <c r="AC89" s="9">
        <f t="shared" si="46"/>
        <v>364</v>
      </c>
    </row>
    <row r="90" spans="2:29" ht="12">
      <c r="B90" s="5" t="s">
        <v>14</v>
      </c>
      <c r="C90" s="9">
        <f>LEAFDATA0506!C90</f>
        <v>14</v>
      </c>
      <c r="D90" s="9">
        <f>LEAFDATA0506!D90</f>
        <v>14</v>
      </c>
      <c r="E90" s="9">
        <f>LEAFDATA0506!E90</f>
        <v>17</v>
      </c>
      <c r="F90" s="9">
        <f>LEAFDATA0506!F90</f>
        <v>11</v>
      </c>
      <c r="G90" s="9">
        <f>LEAFDATA0506!G90</f>
        <v>14</v>
      </c>
      <c r="H90" s="9">
        <f>LEAFDATA0506!H90</f>
        <v>14</v>
      </c>
      <c r="I90" s="9">
        <f>LEAFDATA0506!I90</f>
        <v>14</v>
      </c>
      <c r="J90" s="9">
        <f>LEAFDATA0506!J90</f>
        <v>15</v>
      </c>
      <c r="K90" s="9">
        <f>LEAFDATA0506!K90</f>
        <v>13</v>
      </c>
      <c r="L90" s="9">
        <f>LEAFDATA0506!L90</f>
        <v>17</v>
      </c>
      <c r="M90" s="9">
        <f>LEAFDATA0506!M90</f>
        <v>12</v>
      </c>
      <c r="N90" s="9">
        <f>LEAFDATA0506!N90</f>
        <v>13</v>
      </c>
      <c r="O90" s="9">
        <f>LEAFDATA0506!O90</f>
        <v>14</v>
      </c>
      <c r="P90" s="9">
        <f>LEAFDATA0506!P90</f>
        <v>14</v>
      </c>
      <c r="Q90" s="9">
        <f>LEAFDATA0506!Q90</f>
        <v>16</v>
      </c>
      <c r="R90" s="9">
        <f>LEAFDATA0506!R90</f>
        <v>12</v>
      </c>
      <c r="S90" s="9">
        <f>LEAFDATA0506!S90</f>
        <v>15</v>
      </c>
      <c r="T90" s="9">
        <f>LEAFDATA0506!T90</f>
        <v>13</v>
      </c>
      <c r="U90" s="9">
        <f>LEAFDATA0506!U90</f>
        <v>14</v>
      </c>
      <c r="V90" s="9">
        <f>LEAFDATA0506!V90</f>
        <v>17</v>
      </c>
      <c r="W90" s="9">
        <f>LEAFDATA0506!W90</f>
        <v>11</v>
      </c>
      <c r="X90" s="9">
        <f>LEAFDATA0506!X90</f>
        <v>15</v>
      </c>
      <c r="Y90" s="9">
        <f>LEAFDATA0506!Y90</f>
        <v>14</v>
      </c>
      <c r="Z90" s="9">
        <f>LEAFDATA0506!Z90</f>
        <v>13</v>
      </c>
      <c r="AA90" s="9">
        <f>LEAFDATA0506!AA90</f>
        <v>14</v>
      </c>
      <c r="AB90" s="9">
        <f>LEAFDATA0506!AB90</f>
        <v>14</v>
      </c>
      <c r="AC90" s="9">
        <f t="shared" si="46"/>
        <v>364</v>
      </c>
    </row>
    <row r="91" spans="2:29" ht="12">
      <c r="B91" s="5" t="s">
        <v>15</v>
      </c>
      <c r="C91" s="9">
        <f>LEAFDATA0506!C91</f>
        <v>14</v>
      </c>
      <c r="D91" s="9">
        <f>LEAFDATA0506!D91</f>
        <v>17</v>
      </c>
      <c r="E91" s="9">
        <f>LEAFDATA0506!E91</f>
        <v>10</v>
      </c>
      <c r="F91" s="9">
        <f>LEAFDATA0506!F91</f>
        <v>15</v>
      </c>
      <c r="G91" s="9">
        <f>LEAFDATA0506!G91</f>
        <v>14</v>
      </c>
      <c r="H91" s="9">
        <f>LEAFDATA0506!H91</f>
        <v>14</v>
      </c>
      <c r="I91" s="9">
        <f>LEAFDATA0506!I91</f>
        <v>16</v>
      </c>
      <c r="J91" s="9">
        <f>LEAFDATA0506!J91</f>
        <v>13</v>
      </c>
      <c r="K91" s="9">
        <f>LEAFDATA0506!K91</f>
        <v>14</v>
      </c>
      <c r="L91" s="9">
        <f>LEAFDATA0506!L91</f>
        <v>16</v>
      </c>
      <c r="M91" s="9">
        <f>LEAFDATA0506!M91</f>
        <v>10</v>
      </c>
      <c r="N91" s="9">
        <f>LEAFDATA0506!N91</f>
        <v>16</v>
      </c>
      <c r="O91" s="9">
        <f>LEAFDATA0506!O91</f>
        <v>13</v>
      </c>
      <c r="P91" s="9">
        <f>LEAFDATA0506!P91</f>
        <v>21</v>
      </c>
      <c r="Q91" s="9">
        <f>LEAFDATA0506!Q91</f>
        <v>7</v>
      </c>
      <c r="R91" s="9">
        <f>LEAFDATA0506!R91</f>
        <v>14</v>
      </c>
      <c r="S91" s="9">
        <f>LEAFDATA0506!S91</f>
        <v>20</v>
      </c>
      <c r="T91" s="9">
        <f>LEAFDATA0506!T91</f>
        <v>8</v>
      </c>
      <c r="U91" s="9">
        <f>LEAFDATA0506!U91</f>
        <v>15</v>
      </c>
      <c r="V91" s="9">
        <f>LEAFDATA0506!V91</f>
        <v>13</v>
      </c>
      <c r="W91" s="9">
        <f>LEAFDATA0506!W91</f>
        <v>17</v>
      </c>
      <c r="X91" s="9">
        <f>LEAFDATA0506!X91</f>
        <v>13</v>
      </c>
      <c r="Y91" s="9">
        <f>LEAFDATA0506!Y91</f>
        <v>11</v>
      </c>
      <c r="Z91" s="9">
        <f>LEAFDATA0506!Z91</f>
        <v>16</v>
      </c>
      <c r="AA91" s="9">
        <f>LEAFDATA0506!AA91</f>
        <v>13</v>
      </c>
      <c r="AB91" s="9">
        <f>LEAFDATA0506!AB91</f>
        <v>15</v>
      </c>
      <c r="AC91" s="9">
        <f t="shared" si="46"/>
        <v>365</v>
      </c>
    </row>
    <row r="92" spans="2:29" ht="12">
      <c r="B92" s="5" t="s">
        <v>16</v>
      </c>
      <c r="C92" s="9">
        <f>LEAFDATA0506!C92</f>
        <v>14</v>
      </c>
      <c r="D92" s="9">
        <f>LEAFDATA0506!D92</f>
        <v>15</v>
      </c>
      <c r="E92" s="9">
        <f>LEAFDATA0506!E92</f>
        <v>12</v>
      </c>
      <c r="F92" s="9">
        <f>LEAFDATA0506!F92</f>
        <v>17</v>
      </c>
      <c r="G92" s="9">
        <f>LEAFDATA0506!G92</f>
        <v>12</v>
      </c>
      <c r="H92" s="9">
        <f>LEAFDATA0506!H92</f>
        <v>13</v>
      </c>
      <c r="I92" s="9">
        <f>LEAFDATA0506!I92</f>
        <v>17</v>
      </c>
      <c r="J92" s="9">
        <f>LEAFDATA0506!J92</f>
        <v>13</v>
      </c>
      <c r="K92" s="9">
        <f>LEAFDATA0506!K92</f>
        <v>14</v>
      </c>
      <c r="L92" s="9">
        <f>LEAFDATA0506!L92</f>
        <v>13</v>
      </c>
      <c r="M92" s="9">
        <f>LEAFDATA0506!M92</f>
        <v>14</v>
      </c>
      <c r="N92" s="9">
        <f>LEAFDATA0506!N92</f>
        <v>15</v>
      </c>
      <c r="O92" s="9">
        <f>LEAFDATA0506!O92</f>
        <v>14</v>
      </c>
      <c r="P92" s="9">
        <f>LEAFDATA0506!P92</f>
        <v>19</v>
      </c>
      <c r="Q92" s="9">
        <f>LEAFDATA0506!Q92</f>
        <v>9</v>
      </c>
      <c r="R92" s="9">
        <f>LEAFDATA0506!R92</f>
        <v>13</v>
      </c>
      <c r="S92" s="9">
        <f>LEAFDATA0506!S92</f>
        <v>16</v>
      </c>
      <c r="T92" s="9">
        <f>LEAFDATA0506!T92</f>
        <v>12</v>
      </c>
      <c r="U92" s="9">
        <f>LEAFDATA0506!U92</f>
        <v>13</v>
      </c>
      <c r="V92" s="9">
        <f>LEAFDATA0506!V92</f>
        <v>15</v>
      </c>
      <c r="W92" s="9">
        <f>LEAFDATA0506!W92</f>
        <v>15</v>
      </c>
      <c r="X92" s="9">
        <f>LEAFDATA0506!X92</f>
        <v>15</v>
      </c>
      <c r="Y92" s="9">
        <f>LEAFDATA0506!Y92</f>
        <v>12</v>
      </c>
      <c r="Z92" s="9">
        <f>LEAFDATA0506!Z92</f>
        <v>14</v>
      </c>
      <c r="AA92" s="9">
        <f>LEAFDATA0506!AA92</f>
        <v>14</v>
      </c>
      <c r="AB92" s="9">
        <f>LEAFDATA0506!AB92</f>
        <v>16</v>
      </c>
      <c r="AC92" s="9">
        <f t="shared" si="46"/>
        <v>366</v>
      </c>
    </row>
    <row r="93" spans="2:29" ht="12">
      <c r="B93" s="5" t="s">
        <v>17</v>
      </c>
      <c r="C93" s="9">
        <f>LEAFDATA0506!C93</f>
        <v>14</v>
      </c>
      <c r="D93" s="9">
        <f>LEAFDATA0506!D93</f>
        <v>14</v>
      </c>
      <c r="E93" s="9">
        <f>LEAFDATA0506!E93</f>
        <v>17</v>
      </c>
      <c r="F93" s="9">
        <f>LEAFDATA0506!F93</f>
        <v>12</v>
      </c>
      <c r="G93" s="9">
        <f>LEAFDATA0506!G93</f>
        <v>13</v>
      </c>
      <c r="H93" s="9">
        <f>LEAFDATA0506!H93</f>
        <v>14</v>
      </c>
      <c r="I93" s="9">
        <f>LEAFDATA0506!I93</f>
        <v>15</v>
      </c>
      <c r="J93" s="9">
        <f>LEAFDATA0506!J93</f>
        <v>14</v>
      </c>
      <c r="K93" s="9">
        <f>LEAFDATA0506!K93</f>
        <v>13</v>
      </c>
      <c r="L93" s="9">
        <f>LEAFDATA0506!L93</f>
        <v>17</v>
      </c>
      <c r="M93" s="9">
        <f>LEAFDATA0506!M93</f>
        <v>12</v>
      </c>
      <c r="N93" s="9">
        <f>LEAFDATA0506!N93</f>
        <v>14</v>
      </c>
      <c r="O93" s="9">
        <f>LEAFDATA0506!O93</f>
        <v>13</v>
      </c>
      <c r="P93" s="9">
        <f>LEAFDATA0506!P93</f>
        <v>21</v>
      </c>
      <c r="Q93" s="9">
        <f>LEAFDATA0506!Q93</f>
        <v>9</v>
      </c>
      <c r="R93" s="9">
        <f>LEAFDATA0506!R93</f>
        <v>12</v>
      </c>
      <c r="S93" s="9">
        <f>LEAFDATA0506!S93</f>
        <v>17</v>
      </c>
      <c r="T93" s="9">
        <f>LEAFDATA0506!T93</f>
        <v>11</v>
      </c>
      <c r="U93" s="9">
        <f>LEAFDATA0506!U93</f>
        <v>14</v>
      </c>
      <c r="V93" s="9">
        <f>LEAFDATA0506!V93</f>
        <v>17</v>
      </c>
      <c r="W93" s="9">
        <f>LEAFDATA0506!W93</f>
        <v>12</v>
      </c>
      <c r="X93" s="9">
        <f>LEAFDATA0506!X93</f>
        <v>14</v>
      </c>
      <c r="Y93" s="9">
        <f>LEAFDATA0506!Y93</f>
        <v>14</v>
      </c>
      <c r="Z93" s="9">
        <f>LEAFDATA0506!Z93</f>
        <v>13</v>
      </c>
      <c r="AA93" s="9">
        <f>LEAFDATA0506!AA93</f>
        <v>14</v>
      </c>
      <c r="AB93" s="9">
        <f>LEAFDATA0506!AB93</f>
        <v>15</v>
      </c>
      <c r="AC93" s="9">
        <f t="shared" si="46"/>
        <v>365</v>
      </c>
    </row>
    <row r="94" spans="2:29" ht="12">
      <c r="B94" s="5" t="s">
        <v>18</v>
      </c>
      <c r="C94" s="9">
        <f>LEAFDATA0506!C94</f>
        <v>14</v>
      </c>
      <c r="D94" s="9">
        <f>LEAFDATA0506!D94</f>
        <v>14</v>
      </c>
      <c r="E94" s="9">
        <f>LEAFDATA0506!E94</f>
        <v>17</v>
      </c>
      <c r="F94" s="9">
        <f>LEAFDATA0506!F94</f>
        <v>12</v>
      </c>
      <c r="G94" s="9">
        <f>LEAFDATA0506!G94</f>
        <v>13</v>
      </c>
      <c r="H94" s="9">
        <f>LEAFDATA0506!H94</f>
        <v>14</v>
      </c>
      <c r="I94" s="9">
        <f>LEAFDATA0506!I94</f>
        <v>15</v>
      </c>
      <c r="J94" s="9">
        <f>LEAFDATA0506!J94</f>
        <v>14</v>
      </c>
      <c r="K94" s="9">
        <f>LEAFDATA0506!K94</f>
        <v>13</v>
      </c>
      <c r="L94" s="9">
        <f>LEAFDATA0506!L94</f>
        <v>17</v>
      </c>
      <c r="M94" s="9">
        <f>LEAFDATA0506!M94</f>
        <v>12</v>
      </c>
      <c r="N94" s="9">
        <f>LEAFDATA0506!N94</f>
        <v>14</v>
      </c>
      <c r="O94" s="9">
        <f>LEAFDATA0506!O94</f>
        <v>13</v>
      </c>
      <c r="P94" s="9">
        <f>LEAFDATA0506!P94</f>
        <v>21</v>
      </c>
      <c r="Q94" s="9">
        <f>LEAFDATA0506!Q94</f>
        <v>9</v>
      </c>
      <c r="R94" s="9">
        <f>LEAFDATA0506!R94</f>
        <v>12</v>
      </c>
      <c r="S94" s="9">
        <f>LEAFDATA0506!S94</f>
        <v>17</v>
      </c>
      <c r="T94" s="9">
        <f>LEAFDATA0506!T94</f>
        <v>11</v>
      </c>
      <c r="U94" s="9">
        <f>LEAFDATA0506!U94</f>
        <v>14</v>
      </c>
      <c r="V94" s="9">
        <f>LEAFDATA0506!V94</f>
        <v>17</v>
      </c>
      <c r="W94" s="9">
        <f>LEAFDATA0506!W94</f>
        <v>12</v>
      </c>
      <c r="X94" s="9">
        <f>LEAFDATA0506!X94</f>
        <v>14</v>
      </c>
      <c r="Y94" s="9">
        <f>LEAFDATA0506!Y94</f>
        <v>14</v>
      </c>
      <c r="Z94" s="9">
        <f>LEAFDATA0506!Z94</f>
        <v>13</v>
      </c>
      <c r="AA94" s="9">
        <f>LEAFDATA0506!AA94</f>
        <v>14</v>
      </c>
      <c r="AB94" s="9">
        <f>LEAFDATA0506!AB94</f>
        <v>15</v>
      </c>
      <c r="AC94" s="9">
        <f t="shared" si="46"/>
        <v>365</v>
      </c>
    </row>
    <row r="95" spans="2:29" ht="12">
      <c r="B95" s="5" t="s">
        <v>19</v>
      </c>
      <c r="C95" s="9">
        <f>LEAFDATA0506!C95</f>
        <v>14</v>
      </c>
      <c r="D95" s="9">
        <f>LEAFDATA0506!D95</f>
        <v>14</v>
      </c>
      <c r="E95" s="9">
        <f>LEAFDATA0506!E95</f>
        <v>17</v>
      </c>
      <c r="F95" s="9">
        <f>LEAFDATA0506!F95</f>
        <v>11</v>
      </c>
      <c r="G95" s="9">
        <f>LEAFDATA0506!G95</f>
        <v>14</v>
      </c>
      <c r="H95" s="9">
        <f>LEAFDATA0506!H95</f>
        <v>14</v>
      </c>
      <c r="I95" s="9">
        <f>LEAFDATA0506!I95</f>
        <v>14</v>
      </c>
      <c r="J95" s="9">
        <f>LEAFDATA0506!J95</f>
        <v>15</v>
      </c>
      <c r="K95" s="9">
        <f>LEAFDATA0506!K95</f>
        <v>13</v>
      </c>
      <c r="L95" s="9">
        <f>LEAFDATA0506!L95</f>
        <v>17</v>
      </c>
      <c r="M95" s="9">
        <f>LEAFDATA0506!M95</f>
        <v>12</v>
      </c>
      <c r="N95" s="9">
        <f>LEAFDATA0506!N95</f>
        <v>13</v>
      </c>
      <c r="O95" s="9">
        <f>LEAFDATA0506!O95</f>
        <v>14</v>
      </c>
      <c r="P95" s="9">
        <f>LEAFDATA0506!P95</f>
        <v>14</v>
      </c>
      <c r="Q95" s="9">
        <f>LEAFDATA0506!Q95</f>
        <v>16</v>
      </c>
      <c r="R95" s="9">
        <f>LEAFDATA0506!R95</f>
        <v>12</v>
      </c>
      <c r="S95" s="9">
        <f>LEAFDATA0506!S95</f>
        <v>15</v>
      </c>
      <c r="T95" s="9">
        <f>LEAFDATA0506!T95</f>
        <v>13</v>
      </c>
      <c r="U95" s="9">
        <f>LEAFDATA0506!U95</f>
        <v>14</v>
      </c>
      <c r="V95" s="9">
        <f>LEAFDATA0506!V95</f>
        <v>17</v>
      </c>
      <c r="W95" s="9">
        <f>LEAFDATA0506!W95</f>
        <v>11</v>
      </c>
      <c r="X95" s="9">
        <f>LEAFDATA0506!X95</f>
        <v>15</v>
      </c>
      <c r="Y95" s="9">
        <f>LEAFDATA0506!Y95</f>
        <v>14</v>
      </c>
      <c r="Z95" s="9">
        <f>LEAFDATA0506!Z95</f>
        <v>13</v>
      </c>
      <c r="AA95" s="9">
        <f>LEAFDATA0506!AA95</f>
        <v>14</v>
      </c>
      <c r="AB95" s="9">
        <f>LEAFDATA0506!AB95</f>
        <v>14</v>
      </c>
      <c r="AC95" s="9">
        <f t="shared" si="46"/>
        <v>364</v>
      </c>
    </row>
    <row r="96" spans="2:29" ht="12">
      <c r="B96" s="5" t="s">
        <v>20</v>
      </c>
      <c r="C96" s="9">
        <f>LEAFDATA0506!C96</f>
        <v>14</v>
      </c>
      <c r="D96" s="9">
        <f>LEAFDATA0506!D96</f>
        <v>14</v>
      </c>
      <c r="E96" s="9">
        <f>LEAFDATA0506!E96</f>
        <v>17</v>
      </c>
      <c r="F96" s="9">
        <f>LEAFDATA0506!F96</f>
        <v>11</v>
      </c>
      <c r="G96" s="9">
        <f>LEAFDATA0506!G96</f>
        <v>14</v>
      </c>
      <c r="H96" s="9">
        <f>LEAFDATA0506!H96</f>
        <v>14</v>
      </c>
      <c r="I96" s="9">
        <f>LEAFDATA0506!I96</f>
        <v>14</v>
      </c>
      <c r="J96" s="9">
        <f>LEAFDATA0506!J96</f>
        <v>15</v>
      </c>
      <c r="K96" s="9">
        <f>LEAFDATA0506!K96</f>
        <v>13</v>
      </c>
      <c r="L96" s="9">
        <f>LEAFDATA0506!L96</f>
        <v>17</v>
      </c>
      <c r="M96" s="9">
        <f>LEAFDATA0506!M96</f>
        <v>12</v>
      </c>
      <c r="N96" s="9">
        <f>LEAFDATA0506!N96</f>
        <v>13</v>
      </c>
      <c r="O96" s="9">
        <f>LEAFDATA0506!O96</f>
        <v>14</v>
      </c>
      <c r="P96" s="9">
        <f>LEAFDATA0506!P96</f>
        <v>14</v>
      </c>
      <c r="Q96" s="9">
        <f>LEAFDATA0506!Q96</f>
        <v>16</v>
      </c>
      <c r="R96" s="9">
        <f>LEAFDATA0506!R96</f>
        <v>12</v>
      </c>
      <c r="S96" s="9">
        <f>LEAFDATA0506!S96</f>
        <v>15</v>
      </c>
      <c r="T96" s="9">
        <f>LEAFDATA0506!T96</f>
        <v>13</v>
      </c>
      <c r="U96" s="9">
        <f>LEAFDATA0506!U96</f>
        <v>14</v>
      </c>
      <c r="V96" s="9">
        <f>LEAFDATA0506!V96</f>
        <v>17</v>
      </c>
      <c r="W96" s="9">
        <f>LEAFDATA0506!W96</f>
        <v>11</v>
      </c>
      <c r="X96" s="9">
        <f>LEAFDATA0506!X96</f>
        <v>15</v>
      </c>
      <c r="Y96" s="9">
        <f>LEAFDATA0506!Y96</f>
        <v>14</v>
      </c>
      <c r="Z96" s="9">
        <f>LEAFDATA0506!Z96</f>
        <v>13</v>
      </c>
      <c r="AA96" s="9">
        <f>LEAFDATA0506!AA96</f>
        <v>14</v>
      </c>
      <c r="AB96" s="9">
        <f>LEAFDATA0506!AB96</f>
        <v>14</v>
      </c>
      <c r="AC96" s="9">
        <f t="shared" si="46"/>
        <v>364</v>
      </c>
    </row>
    <row r="98" spans="2:29" s="2" customFormat="1" ht="12">
      <c r="B98" s="4" t="s">
        <v>2</v>
      </c>
      <c r="C98" s="3">
        <f>LEAFDATA0506!C98</f>
        <v>38635</v>
      </c>
      <c r="D98" s="3">
        <f>LEAFDATA0506!D98</f>
        <v>38649</v>
      </c>
      <c r="E98" s="3">
        <f>LEAFDATA0506!E98</f>
        <v>38663</v>
      </c>
      <c r="F98" s="3">
        <f>LEAFDATA0506!F98</f>
        <v>38677</v>
      </c>
      <c r="G98" s="3">
        <f>LEAFDATA0506!G98</f>
        <v>38691</v>
      </c>
      <c r="H98" s="3">
        <f>LEAFDATA0506!H98</f>
        <v>38705</v>
      </c>
      <c r="I98" s="3">
        <f>LEAFDATA0506!I98</f>
        <v>38719</v>
      </c>
      <c r="J98" s="3">
        <f>LEAFDATA0506!J98</f>
        <v>38734</v>
      </c>
      <c r="K98" s="3">
        <f>LEAFDATA0506!K98</f>
        <v>38747</v>
      </c>
      <c r="L98" s="3">
        <f>LEAFDATA0506!L98</f>
        <v>38762</v>
      </c>
      <c r="M98" s="3">
        <f>LEAFDATA0506!M98</f>
        <v>38775</v>
      </c>
      <c r="N98" s="3">
        <f>LEAFDATA0506!N98</f>
        <v>38789</v>
      </c>
      <c r="O98" s="3">
        <f>LEAFDATA0506!O98</f>
        <v>38803</v>
      </c>
      <c r="P98" s="3">
        <f>LEAFDATA0506!P98</f>
        <v>38817</v>
      </c>
      <c r="Q98" s="3">
        <f>LEAFDATA0506!Q98</f>
        <v>38831</v>
      </c>
      <c r="R98" s="3">
        <f>LEAFDATA0506!R98</f>
        <v>38845</v>
      </c>
      <c r="S98" s="3">
        <f>LEAFDATA0506!S98</f>
        <v>38860</v>
      </c>
      <c r="T98" s="3">
        <f>LEAFDATA0506!T98</f>
        <v>38873</v>
      </c>
      <c r="U98" s="3">
        <f>LEAFDATA0506!U98</f>
        <v>38887</v>
      </c>
      <c r="V98" s="3">
        <f>LEAFDATA0506!V98</f>
        <v>38902</v>
      </c>
      <c r="W98" s="3">
        <f>LEAFDATA0506!W98</f>
        <v>38915</v>
      </c>
      <c r="X98" s="3">
        <f>LEAFDATA0506!X98</f>
        <v>38930</v>
      </c>
      <c r="Y98" s="3">
        <f>LEAFDATA0506!Y98</f>
        <v>38943</v>
      </c>
      <c r="Z98" s="3">
        <f>LEAFDATA0506!Z98</f>
        <v>38957</v>
      </c>
      <c r="AA98" s="3">
        <f>LEAFDATA0506!AA98</f>
        <v>38971</v>
      </c>
      <c r="AB98" s="3">
        <f>LEAFDATA0506!AB98</f>
        <v>38985</v>
      </c>
      <c r="AC98" s="11"/>
    </row>
    <row r="99" spans="2:29" ht="12">
      <c r="B99" s="5" t="s">
        <v>33</v>
      </c>
      <c r="C99" s="9">
        <f aca="true" t="shared" si="47" ref="C99:L99">AVERAGE(C79:C84)</f>
        <v>14</v>
      </c>
      <c r="D99" s="9">
        <f t="shared" si="47"/>
        <v>14.5</v>
      </c>
      <c r="E99" s="9">
        <f t="shared" si="47"/>
        <v>13.166666666666666</v>
      </c>
      <c r="F99" s="9">
        <f t="shared" si="47"/>
        <v>15</v>
      </c>
      <c r="G99" s="9">
        <f t="shared" si="47"/>
        <v>13.333333333333334</v>
      </c>
      <c r="H99" s="9">
        <f t="shared" si="47"/>
        <v>14.666666666666666</v>
      </c>
      <c r="I99" s="9">
        <f t="shared" si="47"/>
        <v>14.333333333333334</v>
      </c>
      <c r="J99" s="9">
        <f t="shared" si="47"/>
        <v>14</v>
      </c>
      <c r="K99" s="9">
        <f t="shared" si="47"/>
        <v>13.833333333333334</v>
      </c>
      <c r="L99" s="9">
        <f t="shared" si="47"/>
        <v>13.833333333333334</v>
      </c>
      <c r="M99" s="9">
        <f aca="true" t="shared" si="48" ref="M99:V99">AVERAGE(M79:M84)</f>
        <v>12.666666666666666</v>
      </c>
      <c r="N99" s="9">
        <f t="shared" si="48"/>
        <v>15.5</v>
      </c>
      <c r="O99" s="9">
        <f t="shared" si="48"/>
        <v>13.166666666666666</v>
      </c>
      <c r="P99" s="9">
        <f t="shared" si="48"/>
        <v>14</v>
      </c>
      <c r="Q99" s="9">
        <f t="shared" si="48"/>
        <v>13.666666666666666</v>
      </c>
      <c r="R99" s="9">
        <f t="shared" si="48"/>
        <v>14.333333333333334</v>
      </c>
      <c r="S99" s="9">
        <f t="shared" si="48"/>
        <v>15.333333333333334</v>
      </c>
      <c r="T99" s="9">
        <f t="shared" si="48"/>
        <v>12.666666666666666</v>
      </c>
      <c r="U99" s="9">
        <f t="shared" si="48"/>
        <v>14.5</v>
      </c>
      <c r="V99" s="9">
        <f t="shared" si="48"/>
        <v>14</v>
      </c>
      <c r="W99" s="9">
        <f aca="true" t="shared" si="49" ref="W99:AC99">AVERAGE(W79:W84)</f>
        <v>14.333333333333334</v>
      </c>
      <c r="X99" s="9">
        <f t="shared" si="49"/>
        <v>15</v>
      </c>
      <c r="Y99" s="9">
        <f t="shared" si="49"/>
        <v>11.5</v>
      </c>
      <c r="Z99" s="9">
        <f t="shared" si="49"/>
        <v>14.5</v>
      </c>
      <c r="AA99" s="9">
        <f t="shared" si="49"/>
        <v>14.166666666666666</v>
      </c>
      <c r="AB99" s="9">
        <f t="shared" si="49"/>
        <v>14.833333333333334</v>
      </c>
      <c r="AC99" s="9">
        <f t="shared" si="49"/>
        <v>364.8333333333333</v>
      </c>
    </row>
    <row r="100" spans="2:29" ht="12">
      <c r="B100" s="5" t="s">
        <v>34</v>
      </c>
      <c r="C100" s="9">
        <f aca="true" t="shared" si="50" ref="C100:L100">AVERAGE(C85:C90)</f>
        <v>14</v>
      </c>
      <c r="D100" s="9">
        <f t="shared" si="50"/>
        <v>14.333333333333334</v>
      </c>
      <c r="E100" s="9">
        <f t="shared" si="50"/>
        <v>15.333333333333334</v>
      </c>
      <c r="F100" s="9">
        <f t="shared" si="50"/>
        <v>13.166666666666666</v>
      </c>
      <c r="G100" s="9">
        <f t="shared" si="50"/>
        <v>13.166666666666666</v>
      </c>
      <c r="H100" s="9">
        <f t="shared" si="50"/>
        <v>13.833333333333334</v>
      </c>
      <c r="I100" s="9">
        <f t="shared" si="50"/>
        <v>15.166666666666666</v>
      </c>
      <c r="J100" s="9">
        <f t="shared" si="50"/>
        <v>14</v>
      </c>
      <c r="K100" s="9">
        <f t="shared" si="50"/>
        <v>13.333333333333334</v>
      </c>
      <c r="L100" s="9">
        <f t="shared" si="50"/>
        <v>15.833333333333334</v>
      </c>
      <c r="M100" s="9">
        <f aca="true" t="shared" si="51" ref="M100:V100">AVERAGE(M85:M90)</f>
        <v>12.333333333333334</v>
      </c>
      <c r="N100" s="9">
        <f t="shared" si="51"/>
        <v>14</v>
      </c>
      <c r="O100" s="9">
        <f t="shared" si="51"/>
        <v>13.666666666666666</v>
      </c>
      <c r="P100" s="9">
        <f t="shared" si="51"/>
        <v>17.166666666666668</v>
      </c>
      <c r="Q100" s="9">
        <f t="shared" si="51"/>
        <v>12.166666666666666</v>
      </c>
      <c r="R100" s="9">
        <f t="shared" si="51"/>
        <v>12.5</v>
      </c>
      <c r="S100" s="9">
        <f t="shared" si="51"/>
        <v>15.833333333333334</v>
      </c>
      <c r="T100" s="9">
        <f t="shared" si="51"/>
        <v>12.166666666666666</v>
      </c>
      <c r="U100" s="9">
        <f t="shared" si="51"/>
        <v>14</v>
      </c>
      <c r="V100" s="9">
        <f t="shared" si="51"/>
        <v>16</v>
      </c>
      <c r="W100" s="9">
        <f aca="true" t="shared" si="52" ref="W100:AC100">AVERAGE(W85:W90)</f>
        <v>12.5</v>
      </c>
      <c r="X100" s="9">
        <f t="shared" si="52"/>
        <v>14.833333333333334</v>
      </c>
      <c r="Y100" s="9">
        <f t="shared" si="52"/>
        <v>13.166666666666666</v>
      </c>
      <c r="Z100" s="9">
        <f t="shared" si="52"/>
        <v>13.666666666666666</v>
      </c>
      <c r="AA100" s="9">
        <f t="shared" si="52"/>
        <v>13.833333333333334</v>
      </c>
      <c r="AB100" s="9">
        <f t="shared" si="52"/>
        <v>14.666666666666666</v>
      </c>
      <c r="AC100" s="9">
        <f t="shared" si="52"/>
        <v>364.6666666666667</v>
      </c>
    </row>
    <row r="101" spans="2:29" ht="12">
      <c r="B101" s="5" t="s">
        <v>35</v>
      </c>
      <c r="C101" s="9">
        <f aca="true" t="shared" si="53" ref="C101:L101">AVERAGE(C91:C96)</f>
        <v>14</v>
      </c>
      <c r="D101" s="9">
        <f t="shared" si="53"/>
        <v>14.666666666666666</v>
      </c>
      <c r="E101" s="9">
        <f t="shared" si="53"/>
        <v>15</v>
      </c>
      <c r="F101" s="9">
        <f t="shared" si="53"/>
        <v>13</v>
      </c>
      <c r="G101" s="9">
        <f t="shared" si="53"/>
        <v>13.333333333333334</v>
      </c>
      <c r="H101" s="9">
        <f t="shared" si="53"/>
        <v>13.833333333333334</v>
      </c>
      <c r="I101" s="9">
        <f t="shared" si="53"/>
        <v>15.166666666666666</v>
      </c>
      <c r="J101" s="9">
        <f t="shared" si="53"/>
        <v>14</v>
      </c>
      <c r="K101" s="9">
        <f t="shared" si="53"/>
        <v>13.333333333333334</v>
      </c>
      <c r="L101" s="9">
        <f t="shared" si="53"/>
        <v>16.166666666666668</v>
      </c>
      <c r="M101" s="9">
        <f aca="true" t="shared" si="54" ref="M101:W101">AVERAGE(M91:M96)</f>
        <v>12</v>
      </c>
      <c r="N101" s="9">
        <f t="shared" si="54"/>
        <v>14.166666666666666</v>
      </c>
      <c r="O101" s="9">
        <f t="shared" si="54"/>
        <v>13.5</v>
      </c>
      <c r="P101" s="9">
        <f t="shared" si="54"/>
        <v>18.333333333333332</v>
      </c>
      <c r="Q101" s="9">
        <f t="shared" si="54"/>
        <v>11</v>
      </c>
      <c r="R101" s="9">
        <f t="shared" si="54"/>
        <v>12.5</v>
      </c>
      <c r="S101" s="9">
        <f t="shared" si="54"/>
        <v>16.666666666666668</v>
      </c>
      <c r="T101" s="9">
        <f t="shared" si="54"/>
        <v>11.333333333333334</v>
      </c>
      <c r="U101" s="9">
        <f t="shared" si="54"/>
        <v>14</v>
      </c>
      <c r="V101" s="9">
        <f t="shared" si="54"/>
        <v>16</v>
      </c>
      <c r="W101" s="9">
        <f t="shared" si="54"/>
        <v>13</v>
      </c>
      <c r="X101" s="9">
        <f>AVERAGE(X91:X95)</f>
        <v>14.2</v>
      </c>
      <c r="Y101" s="9">
        <f>AVERAGE(Y91:Y96)</f>
        <v>13.166666666666666</v>
      </c>
      <c r="Z101" s="9">
        <f>AVERAGE(Z91:Z96)</f>
        <v>13.666666666666666</v>
      </c>
      <c r="AA101" s="9">
        <f>AVERAGE(AA91:AA96)</f>
        <v>13.833333333333334</v>
      </c>
      <c r="AB101" s="9">
        <f>AVERAGE(AB91:AB96)</f>
        <v>14.833333333333334</v>
      </c>
      <c r="AC101" s="9">
        <f>AVERAGE(AC91:AC96)</f>
        <v>364.8333333333333</v>
      </c>
    </row>
    <row r="102" spans="2:29" ht="12">
      <c r="B102" s="5" t="s">
        <v>36</v>
      </c>
      <c r="C102" s="9">
        <f aca="true" t="shared" si="55" ref="C102:L102">AVERAGE(C79:C96)</f>
        <v>14</v>
      </c>
      <c r="D102" s="9">
        <f t="shared" si="55"/>
        <v>14.5</v>
      </c>
      <c r="E102" s="9">
        <f t="shared" si="55"/>
        <v>14.5</v>
      </c>
      <c r="F102" s="9">
        <f t="shared" si="55"/>
        <v>13.722222222222221</v>
      </c>
      <c r="G102" s="9">
        <f t="shared" si="55"/>
        <v>13.277777777777779</v>
      </c>
      <c r="H102" s="9">
        <f t="shared" si="55"/>
        <v>14.11111111111111</v>
      </c>
      <c r="I102" s="9">
        <f t="shared" si="55"/>
        <v>14.88888888888889</v>
      </c>
      <c r="J102" s="9">
        <f t="shared" si="55"/>
        <v>14</v>
      </c>
      <c r="K102" s="9">
        <f t="shared" si="55"/>
        <v>13.5</v>
      </c>
      <c r="L102" s="9">
        <f t="shared" si="55"/>
        <v>15.277777777777779</v>
      </c>
      <c r="M102" s="9">
        <f aca="true" t="shared" si="56" ref="M102:W102">AVERAGE(M79:M96)</f>
        <v>12.333333333333334</v>
      </c>
      <c r="N102" s="9">
        <f t="shared" si="56"/>
        <v>14.555555555555555</v>
      </c>
      <c r="O102" s="9">
        <f t="shared" si="56"/>
        <v>13.444444444444445</v>
      </c>
      <c r="P102" s="9">
        <f t="shared" si="56"/>
        <v>16.5</v>
      </c>
      <c r="Q102" s="9">
        <f t="shared" si="56"/>
        <v>12.277777777777779</v>
      </c>
      <c r="R102" s="9">
        <f t="shared" si="56"/>
        <v>13.11111111111111</v>
      </c>
      <c r="S102" s="9">
        <f t="shared" si="56"/>
        <v>15.944444444444445</v>
      </c>
      <c r="T102" s="9">
        <f t="shared" si="56"/>
        <v>12.055555555555555</v>
      </c>
      <c r="U102" s="9">
        <f t="shared" si="56"/>
        <v>14.166666666666666</v>
      </c>
      <c r="V102" s="9">
        <f t="shared" si="56"/>
        <v>15.333333333333334</v>
      </c>
      <c r="W102" s="9">
        <f t="shared" si="56"/>
        <v>13.277777777777779</v>
      </c>
      <c r="X102" s="9">
        <f>AVERAGE(X99:X101)</f>
        <v>14.677777777777777</v>
      </c>
      <c r="Y102" s="9">
        <f>AVERAGE(Y79:Y96)</f>
        <v>12.61111111111111</v>
      </c>
      <c r="Z102" s="9">
        <f>AVERAGE(Z79:Z96)</f>
        <v>13.944444444444445</v>
      </c>
      <c r="AA102" s="9">
        <f>AVERAGE(AA79:AA96)</f>
        <v>13.944444444444445</v>
      </c>
      <c r="AB102" s="9">
        <f>AVERAGE(AB79:AB96)</f>
        <v>14.777777777777779</v>
      </c>
      <c r="AC102" s="9">
        <f>AVERAGE(AC79:AC96)</f>
        <v>364.77777777777777</v>
      </c>
    </row>
    <row r="104" spans="2:29" ht="12">
      <c r="B104" s="5" t="s">
        <v>26</v>
      </c>
      <c r="C104">
        <f aca="true" t="shared" si="57" ref="C104:L104">COUNT(C79:C84)</f>
        <v>6</v>
      </c>
      <c r="D104">
        <f t="shared" si="57"/>
        <v>6</v>
      </c>
      <c r="E104">
        <f t="shared" si="57"/>
        <v>6</v>
      </c>
      <c r="F104">
        <f t="shared" si="57"/>
        <v>6</v>
      </c>
      <c r="G104">
        <f t="shared" si="57"/>
        <v>6</v>
      </c>
      <c r="H104">
        <f t="shared" si="57"/>
        <v>6</v>
      </c>
      <c r="I104">
        <f t="shared" si="57"/>
        <v>6</v>
      </c>
      <c r="J104">
        <f t="shared" si="57"/>
        <v>6</v>
      </c>
      <c r="K104">
        <f t="shared" si="57"/>
        <v>6</v>
      </c>
      <c r="L104">
        <f t="shared" si="57"/>
        <v>6</v>
      </c>
      <c r="M104">
        <f aca="true" t="shared" si="58" ref="M104:V104">COUNT(M79:M84)</f>
        <v>6</v>
      </c>
      <c r="N104">
        <f t="shared" si="58"/>
        <v>6</v>
      </c>
      <c r="O104">
        <f t="shared" si="58"/>
        <v>6</v>
      </c>
      <c r="P104">
        <f t="shared" si="58"/>
        <v>6</v>
      </c>
      <c r="Q104">
        <f t="shared" si="58"/>
        <v>6</v>
      </c>
      <c r="R104">
        <f t="shared" si="58"/>
        <v>6</v>
      </c>
      <c r="S104">
        <f t="shared" si="58"/>
        <v>6</v>
      </c>
      <c r="T104">
        <f t="shared" si="58"/>
        <v>6</v>
      </c>
      <c r="U104">
        <f t="shared" si="58"/>
        <v>6</v>
      </c>
      <c r="V104">
        <f t="shared" si="58"/>
        <v>6</v>
      </c>
      <c r="W104">
        <f aca="true" t="shared" si="59" ref="W104:AC104">COUNT(W79:W84)</f>
        <v>6</v>
      </c>
      <c r="X104">
        <f t="shared" si="59"/>
        <v>6</v>
      </c>
      <c r="Y104">
        <f t="shared" si="59"/>
        <v>6</v>
      </c>
      <c r="Z104">
        <f t="shared" si="59"/>
        <v>6</v>
      </c>
      <c r="AA104">
        <f t="shared" si="59"/>
        <v>6</v>
      </c>
      <c r="AB104">
        <f t="shared" si="59"/>
        <v>6</v>
      </c>
      <c r="AC104">
        <f t="shared" si="59"/>
        <v>6</v>
      </c>
    </row>
    <row r="105" spans="2:29" ht="12">
      <c r="B105" s="5" t="s">
        <v>27</v>
      </c>
      <c r="C105">
        <f aca="true" t="shared" si="60" ref="C105:L105">COUNT(C85:C90)</f>
        <v>6</v>
      </c>
      <c r="D105">
        <f t="shared" si="60"/>
        <v>6</v>
      </c>
      <c r="E105">
        <f t="shared" si="60"/>
        <v>6</v>
      </c>
      <c r="F105">
        <f t="shared" si="60"/>
        <v>6</v>
      </c>
      <c r="G105">
        <f t="shared" si="60"/>
        <v>6</v>
      </c>
      <c r="H105">
        <f t="shared" si="60"/>
        <v>6</v>
      </c>
      <c r="I105">
        <f t="shared" si="60"/>
        <v>6</v>
      </c>
      <c r="J105">
        <f t="shared" si="60"/>
        <v>6</v>
      </c>
      <c r="K105">
        <f t="shared" si="60"/>
        <v>6</v>
      </c>
      <c r="L105">
        <f t="shared" si="60"/>
        <v>6</v>
      </c>
      <c r="M105">
        <f aca="true" t="shared" si="61" ref="M105:V105">COUNT(M85:M90)</f>
        <v>6</v>
      </c>
      <c r="N105">
        <f t="shared" si="61"/>
        <v>6</v>
      </c>
      <c r="O105">
        <f t="shared" si="61"/>
        <v>6</v>
      </c>
      <c r="P105">
        <f t="shared" si="61"/>
        <v>6</v>
      </c>
      <c r="Q105">
        <f t="shared" si="61"/>
        <v>6</v>
      </c>
      <c r="R105">
        <f t="shared" si="61"/>
        <v>6</v>
      </c>
      <c r="S105">
        <f t="shared" si="61"/>
        <v>6</v>
      </c>
      <c r="T105">
        <f t="shared" si="61"/>
        <v>6</v>
      </c>
      <c r="U105">
        <f t="shared" si="61"/>
        <v>6</v>
      </c>
      <c r="V105">
        <f t="shared" si="61"/>
        <v>6</v>
      </c>
      <c r="W105">
        <f aca="true" t="shared" si="62" ref="W105:AC105">COUNT(W85:W90)</f>
        <v>6</v>
      </c>
      <c r="X105">
        <f t="shared" si="62"/>
        <v>6</v>
      </c>
      <c r="Y105">
        <f t="shared" si="62"/>
        <v>6</v>
      </c>
      <c r="Z105">
        <f t="shared" si="62"/>
        <v>6</v>
      </c>
      <c r="AA105">
        <f t="shared" si="62"/>
        <v>6</v>
      </c>
      <c r="AB105">
        <f t="shared" si="62"/>
        <v>6</v>
      </c>
      <c r="AC105">
        <f t="shared" si="62"/>
        <v>6</v>
      </c>
    </row>
    <row r="106" spans="2:29" ht="12">
      <c r="B106" s="5" t="s">
        <v>28</v>
      </c>
      <c r="C106">
        <f aca="true" t="shared" si="63" ref="C106:L106">COUNT(C91:C96)</f>
        <v>6</v>
      </c>
      <c r="D106">
        <f t="shared" si="63"/>
        <v>6</v>
      </c>
      <c r="E106">
        <f t="shared" si="63"/>
        <v>6</v>
      </c>
      <c r="F106">
        <f t="shared" si="63"/>
        <v>6</v>
      </c>
      <c r="G106">
        <f t="shared" si="63"/>
        <v>6</v>
      </c>
      <c r="H106">
        <f t="shared" si="63"/>
        <v>6</v>
      </c>
      <c r="I106">
        <f t="shared" si="63"/>
        <v>6</v>
      </c>
      <c r="J106">
        <f t="shared" si="63"/>
        <v>6</v>
      </c>
      <c r="K106">
        <f t="shared" si="63"/>
        <v>6</v>
      </c>
      <c r="L106">
        <f t="shared" si="63"/>
        <v>6</v>
      </c>
      <c r="M106">
        <f aca="true" t="shared" si="64" ref="M106:V106">COUNT(M91:M96)</f>
        <v>6</v>
      </c>
      <c r="N106">
        <f t="shared" si="64"/>
        <v>6</v>
      </c>
      <c r="O106">
        <f t="shared" si="64"/>
        <v>6</v>
      </c>
      <c r="P106">
        <f t="shared" si="64"/>
        <v>6</v>
      </c>
      <c r="Q106">
        <f t="shared" si="64"/>
        <v>6</v>
      </c>
      <c r="R106">
        <f t="shared" si="64"/>
        <v>6</v>
      </c>
      <c r="S106">
        <f t="shared" si="64"/>
        <v>6</v>
      </c>
      <c r="T106">
        <f t="shared" si="64"/>
        <v>6</v>
      </c>
      <c r="U106">
        <f t="shared" si="64"/>
        <v>6</v>
      </c>
      <c r="V106">
        <f t="shared" si="64"/>
        <v>6</v>
      </c>
      <c r="W106">
        <f aca="true" t="shared" si="65" ref="W106:AC106">COUNT(W91:W96)</f>
        <v>6</v>
      </c>
      <c r="X106">
        <f t="shared" si="65"/>
        <v>6</v>
      </c>
      <c r="Y106">
        <f t="shared" si="65"/>
        <v>6</v>
      </c>
      <c r="Z106">
        <f t="shared" si="65"/>
        <v>6</v>
      </c>
      <c r="AA106">
        <f t="shared" si="65"/>
        <v>6</v>
      </c>
      <c r="AB106">
        <f t="shared" si="65"/>
        <v>6</v>
      </c>
      <c r="AC106">
        <f t="shared" si="65"/>
        <v>6</v>
      </c>
    </row>
    <row r="107" spans="2:29" ht="12">
      <c r="B107" s="5" t="s">
        <v>29</v>
      </c>
      <c r="C107">
        <f aca="true" t="shared" si="66" ref="C107:L107">COUNT(C79:C96)</f>
        <v>18</v>
      </c>
      <c r="D107">
        <f t="shared" si="66"/>
        <v>18</v>
      </c>
      <c r="E107">
        <f t="shared" si="66"/>
        <v>18</v>
      </c>
      <c r="F107">
        <f t="shared" si="66"/>
        <v>18</v>
      </c>
      <c r="G107">
        <f t="shared" si="66"/>
        <v>18</v>
      </c>
      <c r="H107">
        <f t="shared" si="66"/>
        <v>18</v>
      </c>
      <c r="I107">
        <f t="shared" si="66"/>
        <v>18</v>
      </c>
      <c r="J107">
        <f t="shared" si="66"/>
        <v>18</v>
      </c>
      <c r="K107">
        <f t="shared" si="66"/>
        <v>18</v>
      </c>
      <c r="L107">
        <f t="shared" si="66"/>
        <v>18</v>
      </c>
      <c r="M107">
        <f aca="true" t="shared" si="67" ref="M107:V107">COUNT(M79:M96)</f>
        <v>18</v>
      </c>
      <c r="N107">
        <f t="shared" si="67"/>
        <v>18</v>
      </c>
      <c r="O107">
        <f t="shared" si="67"/>
        <v>18</v>
      </c>
      <c r="P107">
        <f t="shared" si="67"/>
        <v>18</v>
      </c>
      <c r="Q107">
        <f t="shared" si="67"/>
        <v>18</v>
      </c>
      <c r="R107">
        <f t="shared" si="67"/>
        <v>18</v>
      </c>
      <c r="S107">
        <f t="shared" si="67"/>
        <v>18</v>
      </c>
      <c r="T107">
        <f t="shared" si="67"/>
        <v>18</v>
      </c>
      <c r="U107">
        <f t="shared" si="67"/>
        <v>18</v>
      </c>
      <c r="V107">
        <f t="shared" si="67"/>
        <v>18</v>
      </c>
      <c r="W107">
        <f aca="true" t="shared" si="68" ref="W107:AC107">COUNT(W79:W96)</f>
        <v>18</v>
      </c>
      <c r="X107">
        <f t="shared" si="68"/>
        <v>18</v>
      </c>
      <c r="Y107">
        <f t="shared" si="68"/>
        <v>18</v>
      </c>
      <c r="Z107">
        <f t="shared" si="68"/>
        <v>18</v>
      </c>
      <c r="AA107">
        <f t="shared" si="68"/>
        <v>18</v>
      </c>
      <c r="AB107">
        <f t="shared" si="68"/>
        <v>18</v>
      </c>
      <c r="AC107">
        <f t="shared" si="68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W23">
      <selection activeCell="AG64" sqref="AG64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13.00390625" style="0" bestFit="1" customWidth="1"/>
  </cols>
  <sheetData>
    <row r="1" ht="12">
      <c r="A1" t="s">
        <v>59</v>
      </c>
    </row>
    <row r="3" ht="12">
      <c r="A3" t="s">
        <v>71</v>
      </c>
    </row>
    <row r="4" ht="12">
      <c r="A4" t="s">
        <v>53</v>
      </c>
    </row>
    <row r="6" ht="12">
      <c r="C6" s="1" t="s">
        <v>64</v>
      </c>
    </row>
    <row r="7" spans="1:28" ht="12">
      <c r="A7" s="1"/>
      <c r="B7" s="5" t="s">
        <v>72</v>
      </c>
      <c r="C7" s="17">
        <v>209</v>
      </c>
      <c r="D7" s="17">
        <v>210</v>
      </c>
      <c r="E7" s="17">
        <v>211</v>
      </c>
      <c r="F7" s="17">
        <v>212</v>
      </c>
      <c r="G7" s="17">
        <v>213</v>
      </c>
      <c r="H7" s="17">
        <v>214</v>
      </c>
      <c r="I7" s="17">
        <v>215</v>
      </c>
      <c r="J7" s="17">
        <v>216</v>
      </c>
      <c r="K7" s="17">
        <v>217</v>
      </c>
      <c r="L7" s="17">
        <v>218</v>
      </c>
      <c r="M7" s="17">
        <v>219</v>
      </c>
      <c r="N7" s="17">
        <v>220</v>
      </c>
      <c r="O7" s="17">
        <v>221</v>
      </c>
      <c r="P7" s="17">
        <v>222</v>
      </c>
      <c r="Q7" s="17">
        <v>223</v>
      </c>
      <c r="R7" s="17">
        <v>224</v>
      </c>
      <c r="S7" s="17">
        <v>225</v>
      </c>
      <c r="T7" s="17">
        <v>226</v>
      </c>
      <c r="U7" s="17">
        <v>227</v>
      </c>
      <c r="V7" s="17">
        <v>228</v>
      </c>
      <c r="W7" s="17">
        <v>229</v>
      </c>
      <c r="X7" s="17">
        <v>230</v>
      </c>
      <c r="Y7" s="17">
        <v>231</v>
      </c>
      <c r="Z7" s="17">
        <v>232</v>
      </c>
      <c r="AA7" s="17">
        <v>233</v>
      </c>
      <c r="AB7" s="17">
        <v>234</v>
      </c>
    </row>
    <row r="8" spans="2:30" s="6" customFormat="1" ht="12">
      <c r="B8" s="5" t="s">
        <v>73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42</v>
      </c>
    </row>
    <row r="10" spans="3:28" ht="12">
      <c r="C10" s="6" t="s">
        <v>43</v>
      </c>
      <c r="D10" s="6" t="s">
        <v>43</v>
      </c>
      <c r="E10" s="6" t="s">
        <v>43</v>
      </c>
      <c r="F10" s="6" t="s">
        <v>43</v>
      </c>
      <c r="G10" s="6" t="s">
        <v>43</v>
      </c>
      <c r="H10" s="6" t="s">
        <v>43</v>
      </c>
      <c r="I10" s="6" t="s">
        <v>43</v>
      </c>
      <c r="J10" s="6" t="s">
        <v>43</v>
      </c>
      <c r="K10" s="6" t="s">
        <v>43</v>
      </c>
      <c r="L10" s="6" t="s">
        <v>43</v>
      </c>
      <c r="M10" s="6" t="s">
        <v>43</v>
      </c>
      <c r="N10" s="6" t="s">
        <v>43</v>
      </c>
      <c r="O10" s="6" t="s">
        <v>43</v>
      </c>
      <c r="P10" s="6" t="s">
        <v>43</v>
      </c>
      <c r="Q10" s="6" t="s">
        <v>43</v>
      </c>
      <c r="R10" s="6" t="s">
        <v>43</v>
      </c>
      <c r="S10" s="6" t="s">
        <v>43</v>
      </c>
      <c r="T10" s="6" t="s">
        <v>43</v>
      </c>
      <c r="U10" s="6" t="s">
        <v>43</v>
      </c>
      <c r="V10" s="6" t="s">
        <v>43</v>
      </c>
      <c r="W10" s="6" t="s">
        <v>43</v>
      </c>
      <c r="X10" s="6" t="s">
        <v>43</v>
      </c>
      <c r="Y10" s="6" t="s">
        <v>43</v>
      </c>
      <c r="Z10" s="6" t="s">
        <v>43</v>
      </c>
      <c r="AA10" s="6" t="s">
        <v>43</v>
      </c>
      <c r="AB10" s="6" t="s">
        <v>43</v>
      </c>
    </row>
    <row r="11" spans="2:29" s="2" customFormat="1" ht="12">
      <c r="B11" s="4" t="s">
        <v>2</v>
      </c>
      <c r="C11" s="3">
        <f>LEAFDATA0506!C11</f>
        <v>38635</v>
      </c>
      <c r="D11" s="3">
        <f>LEAFDATA0506!D11</f>
        <v>38649</v>
      </c>
      <c r="E11" s="3">
        <f>LEAFDATA0506!E11</f>
        <v>38663</v>
      </c>
      <c r="F11" s="3">
        <f>LEAFDATA0506!F11</f>
        <v>38677</v>
      </c>
      <c r="G11" s="3">
        <f>LEAFDATA0506!G11</f>
        <v>38691</v>
      </c>
      <c r="H11" s="3">
        <f>LEAFDATA0506!H11</f>
        <v>38705</v>
      </c>
      <c r="I11" s="3">
        <f>LEAFDATA0506!I11</f>
        <v>38719</v>
      </c>
      <c r="J11" s="3">
        <f>LEAFDATA0506!J11</f>
        <v>38734</v>
      </c>
      <c r="K11" s="3">
        <f>LEAFDATA0506!K11</f>
        <v>38747</v>
      </c>
      <c r="L11" s="3">
        <f>LEAFDATA0506!L11</f>
        <v>38762</v>
      </c>
      <c r="M11" s="3">
        <f>LEAFDATA0506!M11</f>
        <v>38775</v>
      </c>
      <c r="N11" s="3">
        <f>LEAFDATA0506!N11</f>
        <v>38789</v>
      </c>
      <c r="O11" s="3">
        <f>LEAFDATA0506!O11</f>
        <v>38803</v>
      </c>
      <c r="P11" s="3">
        <f>LEAFDATA0506!P11</f>
        <v>38817</v>
      </c>
      <c r="Q11" s="3">
        <f>LEAFDATA0506!Q11</f>
        <v>38831</v>
      </c>
      <c r="R11" s="3">
        <f>LEAFDATA0506!R11</f>
        <v>38845</v>
      </c>
      <c r="S11" s="3">
        <f>LEAFDATA0506!S11</f>
        <v>38860</v>
      </c>
      <c r="T11" s="3">
        <f>LEAFDATA0506!T11</f>
        <v>38873</v>
      </c>
      <c r="U11" s="3">
        <f>LEAFDATA0506!U11</f>
        <v>38887</v>
      </c>
      <c r="V11" s="3">
        <f>LEAFDATA0506!V11</f>
        <v>38902</v>
      </c>
      <c r="W11" s="3">
        <f>LEAFDATA0506!W11</f>
        <v>38915</v>
      </c>
      <c r="X11" s="3">
        <f>LEAFDATA0506!X11</f>
        <v>38930</v>
      </c>
      <c r="Y11" s="3">
        <f>LEAFDATA0506!Y11</f>
        <v>38943</v>
      </c>
      <c r="Z11" s="3">
        <f>LEAFDATA0506!Z11</f>
        <v>38957</v>
      </c>
      <c r="AA11" s="3">
        <f>LEAFDATA0506!AA11</f>
        <v>38971</v>
      </c>
      <c r="AB11" s="3">
        <f>LEAFDATA0506!AB11</f>
        <v>38985</v>
      </c>
      <c r="AC11" s="11"/>
    </row>
    <row r="12" spans="2:28" ht="12">
      <c r="B12" s="5" t="s">
        <v>3</v>
      </c>
      <c r="C12" s="7">
        <f>0.01*('[1]10-Oct-05'!$L13/(0.25*(9-'[1]10-Oct-05'!$F13)))/'[1]10-Oct-05'!$A13</f>
        <v>0.0007955555555555555</v>
      </c>
      <c r="D12" s="7">
        <f>0.01*('[2]24-Oct-05'!$L13/(0.25*(9-'[2]24-Oct-05'!$F13)))/'[2]24-Oct-05'!$A13</f>
        <v>0.0008382222222222223</v>
      </c>
      <c r="E12" s="7">
        <f>0.01*('[3]7-Nov-05'!$L13/(0.25*(9-'[3]7-Nov-05'!$F13)))/'[3]7-Nov-05'!$A13</f>
        <v>0.0005874074074074075</v>
      </c>
      <c r="F12" s="7">
        <f>0.01*('[4]21-Nov-05'!$L13/(0.25*(9-'[4]21-Nov-05'!$F13)))/'[4]21-Nov-05'!$A13</f>
        <v>0.0025166666666666666</v>
      </c>
      <c r="G12" s="7">
        <f>0.01*('[5]5-Dec-05'!$L13/(0.25*(9-'[5]5-Dec-05'!$F13)))/'[5]5-Dec-05'!$A13</f>
        <v>0.00023650793650793653</v>
      </c>
      <c r="H12" s="7">
        <f>0.01*('[6]19-Dec-05'!$L13/(0.25*(9-'[6]19-Dec-05'!$F13)))/'[6]19-Dec-05'!$A13</f>
        <v>7.644444444444445E-05</v>
      </c>
      <c r="I12" s="7">
        <f>0.01*('[7]2-Jan-06'!$L13/(0.25*(9-'[7]2-Jan-06'!$F13)))/'[7]2-Jan-06'!$A13</f>
        <v>0.000793015873015873</v>
      </c>
      <c r="J12" s="7">
        <f>0.01*('[8]17-Jan-06'!$L13/(0.25*(9-'[8]17-Jan-06'!$F13)))/'[8]17-Jan-06'!$A13</f>
        <v>0.00040539682539682536</v>
      </c>
      <c r="K12" s="7">
        <f>0.01*('[9]30-Jan-06'!$L13/(0.25*(9-'[9]30-Jan-06'!$F13)))/'[9]30-Jan-06'!$A13</f>
        <v>0.00147015873015873</v>
      </c>
      <c r="L12" s="7">
        <f>0.01*('[10]14-Feb-06'!$L13/(0.25*(9-'[10]14-Feb-06'!$F13)))/'[10]14-Feb-06'!$A13</f>
        <v>0.000107008547008547</v>
      </c>
      <c r="M12" s="7">
        <f>0.01*('[11]27-Feb-06'!$L13/(0.25*(9-'[11]27-Feb-06'!$F13)))/'[11]27-Feb-06'!$A13</f>
        <v>0.003337435897435898</v>
      </c>
      <c r="N12" s="7">
        <f>0.01*('[12]13-Mar-06'!$L13/(0.25*(9-'[12]13-Mar-06'!$F13)))/'[12]13-Mar-06'!$A13</f>
        <v>0.0006863888888888889</v>
      </c>
      <c r="O12" s="7">
        <f>0.01*('[13]27-Mar-06'!$L13/(0.25*(9-'[13]27-Mar-06'!$F13)))/'[13]27-Mar-06'!$A13</f>
        <v>0.0013200000000000002</v>
      </c>
      <c r="P12" s="7">
        <f>0.01*('[14]10-Apr-06'!$L13/(0.25*(9-'[14]10-Apr-06'!$F13)))/'[14]10-Apr-06'!$A13</f>
        <v>0.001910793650793651</v>
      </c>
      <c r="Q12" s="7">
        <f>0.01*('[15]24-Apr-06'!$L13/(0.25*(9-'[15]24-Apr-06'!$F13)))/'[15]24-Apr-06'!$A13</f>
        <v>0</v>
      </c>
      <c r="R12" s="7">
        <f>0.01*('[16]8-May-06'!$L13/(0.25*(9-'[16]8-May-06'!$F13)))/'[16]8-May-06'!$A13</f>
        <v>0.002125037037037037</v>
      </c>
      <c r="S12" s="7">
        <f>0.01*('[17]23-May-06'!$L13/(0.25*(9-'[17]23-May-06'!$F13)))/'[17]23-May-06'!$A13</f>
        <v>0.0021214814814814816</v>
      </c>
      <c r="T12" s="7">
        <f>0.01*('[18]5-Jun-06'!$L13/(0.25*(9-'[18]5-Jun-06'!$F13)))/'[18]5-Jun-06'!$A13</f>
        <v>0.0008304273504273503</v>
      </c>
      <c r="U12" s="7">
        <f>0.01*('[19]19-Jun-06'!$L13/(0.25*(9-'[19]19-Jun-06'!$F13)))/'[19]19-Jun-06'!$A13</f>
        <v>1.8730158730158732E-05</v>
      </c>
      <c r="V12" s="7">
        <f>0.01*('[20]4-Jul-06'!$L13/(0.25*(9-'[20]4-Jul-06'!$F13)))/'[20]4-Jul-06'!$A13</f>
        <v>0.004000317460317461</v>
      </c>
      <c r="W12" s="7">
        <f>0.01*('[21]17-Jul-06'!$L13/(0.25*(9-'[21]17-Jul-06'!$F13)))/'[21]17-Jul-06'!$A13</f>
        <v>0.00026281481481481484</v>
      </c>
      <c r="X12" s="7">
        <f>0.01*('[22]1-Aug-06'!$L13/(0.25*(9-'[22]1-Aug-06'!$F13)))/'[22]1-Aug-06'!$A13</f>
        <v>0.0010971851851851852</v>
      </c>
      <c r="Y12" s="7">
        <f>0.01*('[23]14-Aug-06'!$L13/(0.25*(9-'[23]14-Aug-06'!$F13)))/'[23]14-Aug-06'!$A13</f>
        <v>0.00125010101010101</v>
      </c>
      <c r="Z12" s="7">
        <f>0.01*('[24]28-Aug-06'!$L13/(0.25*(9-'[24]28-Aug-06'!$F13)))/'[24]28-Aug-06'!$A13</f>
        <v>0.0006708148148148147</v>
      </c>
      <c r="AA12" s="7">
        <f>0.01*('[25]11-Sep-06'!$L13/(0.25*(9-'[25]11-Sep-06'!$F13)))/'[25]11-Sep-06'!$A13</f>
        <v>0.00147015873015873</v>
      </c>
      <c r="AB12" s="7">
        <f>0.01*('[26]25-Sep-06'!$L13/(0.25*(9-'[26]25-Sep-06'!$F13)))/'[26]25-Sep-06'!$A13</f>
        <v>0.004245037037037037</v>
      </c>
    </row>
    <row r="13" spans="2:28" ht="12">
      <c r="B13" s="5" t="s">
        <v>4</v>
      </c>
      <c r="C13" s="7">
        <f>0.01*('[1]10-Oct-05'!$L14/(0.25*(9-'[1]10-Oct-05'!$F14)))/'[1]10-Oct-05'!$A14</f>
        <v>0.005886031746031746</v>
      </c>
      <c r="D13" s="7">
        <f>0.01*('[2]24-Oct-05'!$L14/(0.25*(9-'[2]24-Oct-05'!$F14)))/'[2]24-Oct-05'!$A14</f>
        <v>0.003216592592592593</v>
      </c>
      <c r="E13" s="7">
        <f>0.01*('[3]7-Nov-05'!$L14/(0.25*(9-'[3]7-Nov-05'!$F14)))/'[3]7-Nov-05'!$A14</f>
        <v>0.0024722222222222224</v>
      </c>
      <c r="F13" s="7">
        <f>0.01*('[4]21-Nov-05'!$L14/(0.25*(9-'[4]21-Nov-05'!$F14)))/'[4]21-Nov-05'!$A14</f>
        <v>0.0008211111111111111</v>
      </c>
      <c r="G13" s="7">
        <f>0.01*('[5]5-Dec-05'!$L14/(0.25*(9-'[5]5-Dec-05'!$F14)))/'[5]5-Dec-05'!$A14</f>
        <v>0.002338803418803419</v>
      </c>
      <c r="H13" s="7">
        <f>0.01*('[6]19-Dec-05'!$L14/(0.25*(9-'[6]19-Dec-05'!$F14)))/'[6]19-Dec-05'!$A14</f>
        <v>0.0009078518518518519</v>
      </c>
      <c r="I13" s="7">
        <f>0.01*('[7]2-Jan-06'!$L14/(0.25*(9-'[7]2-Jan-06'!$F14)))/'[7]2-Jan-06'!$A14</f>
        <v>0.0006063492063492062</v>
      </c>
      <c r="J13" s="7">
        <f>0.01*('[8]17-Jan-06'!$L14/(0.25*(9-'[8]17-Jan-06'!$F14)))/'[8]17-Jan-06'!$A14</f>
        <v>0.0012923809523809524</v>
      </c>
      <c r="K13" s="7">
        <f>0.01*('[9]30-Jan-06'!$L14/(0.25*(9-'[9]30-Jan-06'!$F14)))/'[9]30-Jan-06'!$A14</f>
        <v>0.005748888888888889</v>
      </c>
      <c r="L13" s="7">
        <f>0.01*('[10]14-Feb-06'!$L14/(0.25*(9-'[10]14-Feb-06'!$F14)))/'[10]14-Feb-06'!$A14</f>
        <v>0.005368205128205128</v>
      </c>
      <c r="M13" s="7">
        <f>0.01*('[11]27-Feb-06'!$L14/(0.25*(9-'[11]27-Feb-06'!$F14)))/'[11]27-Feb-06'!$A14</f>
        <v>0.0013141880341880341</v>
      </c>
      <c r="N13" s="7">
        <f>0.01*('[12]13-Mar-06'!$L14/(0.25*(9-'[12]13-Mar-06'!$F14)))/'[12]13-Mar-06'!$A14</f>
        <v>0.000488888888888889</v>
      </c>
      <c r="O13" s="7">
        <f>0.01*('[13]27-Mar-06'!$L14/(0.25*(9-'[13]27-Mar-06'!$F14)))/'[13]27-Mar-06'!$A14</f>
        <v>0.0035832478632478637</v>
      </c>
      <c r="P13" s="7">
        <f>0.01*('[14]10-Apr-06'!$L14/(0.25*(9-'[14]10-Apr-06'!$F14)))/'[14]10-Apr-06'!$A14</f>
        <v>0.0032234920634920637</v>
      </c>
      <c r="Q13" s="7">
        <f>0.01*('[15]24-Apr-06'!$L14/(0.25*(9-'[15]24-Apr-06'!$F14)))/'[15]24-Apr-06'!$A14</f>
        <v>5.0940170940170944E-05</v>
      </c>
      <c r="R13" s="7">
        <f>0.01*('[16]8-May-06'!$L14/(0.25*(9-'[16]8-May-06'!$F14)))/'[16]8-May-06'!$A14</f>
        <v>0.001691851851851852</v>
      </c>
      <c r="S13" s="7">
        <f>0.01*('[17]23-May-06'!$L14/(0.25*(9-'[17]23-May-06'!$F14)))/'[17]23-May-06'!$A14</f>
        <v>0.0006106666666666667</v>
      </c>
      <c r="T13" s="7">
        <f>0.01*('[18]5-Jun-06'!$L14/(0.25*(9-'[18]5-Jun-06'!$F14)))/'[18]5-Jun-06'!$A14</f>
        <v>0.0018314529914529914</v>
      </c>
      <c r="U13" s="7">
        <f>0.01*('[19]19-Jun-06'!$L14/(0.25*(9-'[19]19-Jun-06'!$F14)))/'[19]19-Jun-06'!$A14</f>
        <v>0.0014787301587301587</v>
      </c>
      <c r="V13" s="7">
        <f>0.01*('[20]4-Jul-06'!$L14/(0.25*(9-'[20]4-Jul-06'!$F14)))/'[20]4-Jul-06'!$A14</f>
        <v>0.001597777777777778</v>
      </c>
      <c r="W13" s="7">
        <f>0.01*('[21]17-Jul-06'!$L14/(0.25*(9-'[21]17-Jul-06'!$F14)))/'[21]17-Jul-06'!$A14</f>
        <v>0.0018847407407407404</v>
      </c>
      <c r="X13" s="7">
        <f>0.01*('[22]1-Aug-06'!$L14/(0.25*(9-'[22]1-Aug-06'!$F14)))/'[22]1-Aug-06'!$A14</f>
        <v>0.0014669629629629629</v>
      </c>
      <c r="Y13" s="7">
        <f>0.01*('[23]14-Aug-06'!$L14/(0.25*(9-'[23]14-Aug-06'!$F14)))/'[23]14-Aug-06'!$A14</f>
        <v>0.002365454545454545</v>
      </c>
      <c r="Z13" s="7">
        <f>0.01*('[24]28-Aug-06'!$L14/(0.25*(9-'[24]28-Aug-06'!$F14)))/'[24]28-Aug-06'!$A14</f>
        <v>0.00022785185185185186</v>
      </c>
      <c r="AA13" s="7">
        <f>0.01*('[25]11-Sep-06'!$L14/(0.25*(9-'[25]11-Sep-06'!$F14)))/'[25]11-Sep-06'!$A14</f>
        <v>0.0006685714285714286</v>
      </c>
      <c r="AB13" s="7">
        <f>0.01*('[26]25-Sep-06'!$L14/(0.25*(9-'[26]25-Sep-06'!$F14)))/'[26]25-Sep-06'!$A14</f>
        <v>0.00015644444444444446</v>
      </c>
    </row>
    <row r="14" spans="2:28" ht="12">
      <c r="B14" s="5" t="s">
        <v>5</v>
      </c>
      <c r="C14" s="7">
        <f>0.01*('[1]10-Oct-05'!$L15/(0.25*(9-'[1]10-Oct-05'!$F15)))/'[1]10-Oct-05'!$A15</f>
        <v>0.0004495238095238095</v>
      </c>
      <c r="D14" s="7">
        <f>0.01*('[2]24-Oct-05'!$L15/(0.25*(9-'[2]24-Oct-05'!$F15)))/'[2]24-Oct-05'!$A15</f>
        <v>0.0019028148148148146</v>
      </c>
      <c r="E14" s="7">
        <f>0.01*('[3]7-Nov-05'!$L15/(0.25*(9-'[3]7-Nov-05'!$F15)))/'[3]7-Nov-05'!$A15</f>
        <v>0.00039703703703703705</v>
      </c>
      <c r="F14" s="7">
        <f>0.01*('[4]21-Nov-05'!$L15/(0.25*(9-'[4]21-Nov-05'!$F15)))/'[4]21-Nov-05'!$A15</f>
        <v>0.0015100653594771244</v>
      </c>
      <c r="G14" s="7">
        <f>0.01*('[5]5-Dec-05'!$L15/(0.25*(9-'[5]5-Dec-05'!$F15)))/'[5]5-Dec-05'!$A15</f>
        <v>0.00019185185185185188</v>
      </c>
      <c r="H14" s="7">
        <f>0.01*('[6]19-Dec-05'!$L15/(0.25*(9-'[6]19-Dec-05'!$F15)))/'[6]19-Dec-05'!$A15</f>
        <v>0.0016806349206349206</v>
      </c>
      <c r="I14" s="7">
        <f>0.01*('[7]2-Jan-06'!$L15/(0.25*(9-'[7]2-Jan-06'!$F15)))/'[7]2-Jan-06'!$A15</f>
        <v>8.083333333333334E-05</v>
      </c>
      <c r="J14" s="7">
        <f>0.01*('[8]17-Jan-06'!$L15/(0.25*(9-'[8]17-Jan-06'!$F15)))/'[8]17-Jan-06'!$A15</f>
        <v>0.0015784615384615386</v>
      </c>
      <c r="K14" s="7">
        <f>0.01*('[9]30-Jan-06'!$L15/(0.25*(9-'[9]30-Jan-06'!$F15)))/'[9]30-Jan-06'!$A15</f>
        <v>0.010933968253968255</v>
      </c>
      <c r="L14" s="7">
        <f>0.01*('[10]14-Feb-06'!$L15/(0.25*(9-'[10]14-Feb-06'!$F15)))/'[10]14-Feb-06'!$A15</f>
        <v>0.00022984126984126985</v>
      </c>
      <c r="M14" s="7">
        <f>0.01*('[11]27-Feb-06'!$L15/(0.25*(9-'[11]27-Feb-06'!$F15)))/'[11]27-Feb-06'!$A15</f>
        <v>0.0030051851851851854</v>
      </c>
      <c r="N14" s="7">
        <f>0.01*('[12]13-Mar-06'!$L15/(0.25*(9-'[12]13-Mar-06'!$F15)))/'[12]13-Mar-06'!$A15</f>
        <v>0.0010725</v>
      </c>
      <c r="O14" s="7">
        <f>0.01*('[13]27-Mar-06'!$L15/(0.25*(9-'[13]27-Mar-06'!$F15)))/'[13]27-Mar-06'!$A15</f>
        <v>0.0015080341880341877</v>
      </c>
      <c r="P14" s="7">
        <f>0.01*('[14]10-Apr-06'!$L15/(0.25*(9-'[14]10-Apr-06'!$F15)))/'[14]10-Apr-06'!$A15</f>
        <v>0.0005180952380952381</v>
      </c>
      <c r="Q14" s="7">
        <f>0.01*('[15]24-Apr-06'!$L15/(0.25*(9-'[15]24-Apr-06'!$F15)))/'[15]24-Apr-06'!$A15</f>
        <v>0.0006352380952380952</v>
      </c>
      <c r="R14" s="7">
        <f>0.01*('[16]8-May-06'!$L15/(0.25*(9-'[16]8-May-06'!$F15)))/'[16]8-May-06'!$A15</f>
        <v>0.0005355555555555555</v>
      </c>
      <c r="S14" s="7">
        <f>0.01*('[17]23-May-06'!$L15/(0.25*(9-'[17]23-May-06'!$F15)))/'[17]23-May-06'!$A15</f>
        <v>0.0001543703703703704</v>
      </c>
      <c r="T14" s="7">
        <f>0.01*('[18]5-Jun-06'!$L15/(0.25*(9-'[18]5-Jun-06'!$F15)))/'[18]5-Jun-06'!$A15</f>
        <v>0.003238974358974359</v>
      </c>
      <c r="U14" s="7">
        <f>0.01*('[19]19-Jun-06'!$L15/(0.25*(9-'[19]19-Jun-06'!$F15)))/'[19]19-Jun-06'!$A15</f>
        <v>0.0007407407407407408</v>
      </c>
      <c r="V14" s="7">
        <f>0.01*('[20]4-Jul-06'!$L15/(0.25*(9-'[20]4-Jul-06'!$F15)))/'[20]4-Jul-06'!$A15</f>
        <v>0.008051623931623932</v>
      </c>
      <c r="W14" s="7">
        <f>0.01*('[21]17-Jul-06'!$L15/(0.25*(9-'[21]17-Jul-06'!$F15)))/'[21]17-Jul-06'!$A15</f>
        <v>0.0013872592592592593</v>
      </c>
      <c r="X14" s="7">
        <f>0.01*('[22]1-Aug-06'!$L15/(0.25*(9-'[22]1-Aug-06'!$F15)))/'[22]1-Aug-06'!$A15</f>
        <v>0.001941925925925926</v>
      </c>
      <c r="Y14" s="7">
        <f>0.01*('[23]14-Aug-06'!$L15/(0.25*(9-'[23]14-Aug-06'!$F15)))/'[23]14-Aug-06'!$A15</f>
        <v>0.002828686868686869</v>
      </c>
      <c r="Z14" s="7">
        <f>0.01*('[24]28-Aug-06'!$L15/(0.25*(9-'[24]28-Aug-06'!$F15)))/'[24]28-Aug-06'!$A15</f>
        <v>0.002739166666666667</v>
      </c>
      <c r="AA14" s="7">
        <f>0.01*('[25]11-Sep-06'!$L15/(0.25*(9-'[25]11-Sep-06'!$F15)))/'[25]11-Sep-06'!$A15</f>
        <v>0.00035282051282051283</v>
      </c>
      <c r="AB14" s="7">
        <f>0.01*('[26]25-Sep-06'!$L15/(0.25*(9-'[26]25-Sep-06'!$F15)))/'[26]25-Sep-06'!$A15</f>
        <v>0.0033543703703703704</v>
      </c>
    </row>
    <row r="15" spans="2:28" ht="12">
      <c r="B15" s="5" t="s">
        <v>6</v>
      </c>
      <c r="C15" s="7">
        <f>0.01*('[1]10-Oct-05'!$L16/(0.25*(9-'[1]10-Oct-05'!$F16)))/'[1]10-Oct-05'!$A16</f>
        <v>0.002253968253968254</v>
      </c>
      <c r="D15" s="7">
        <f>0.01*('[2]24-Oct-05'!$L16/(0.25*(9-'[2]24-Oct-05'!$F16)))/'[2]24-Oct-05'!$A16</f>
        <v>0.0005057142857142857</v>
      </c>
      <c r="E15" s="7">
        <f>0.01*('[3]7-Nov-05'!$L16/(0.25*(9-'[3]7-Nov-05'!$F16)))/'[3]7-Nov-05'!$A16</f>
        <v>0.0008191452991452991</v>
      </c>
      <c r="F15" s="7">
        <f>0.01*('[4]21-Nov-05'!$L16/(0.25*(9-'[4]21-Nov-05'!$F16)))/'[4]21-Nov-05'!$A16</f>
        <v>0.0033368888888888892</v>
      </c>
      <c r="G15" s="7">
        <f>0.01*('[5]5-Dec-05'!$L16/(0.25*(9-'[5]5-Dec-05'!$F16)))/'[5]5-Dec-05'!$A16</f>
        <v>0.00020412698412698415</v>
      </c>
      <c r="H15" s="7">
        <f>0.01*('[6]19-Dec-05'!$L16/(0.25*(9-'[6]19-Dec-05'!$F16)))/'[6]19-Dec-05'!$A16</f>
        <v>0.00019614814814814815</v>
      </c>
      <c r="I15" s="7">
        <f>0.01*('[7]2-Jan-06'!$L16/(0.25*(9-'[7]2-Jan-06'!$F16)))/'[7]2-Jan-06'!$A16</f>
        <v>0.0003273015873015873</v>
      </c>
      <c r="J15" s="7">
        <f>0.01*('[8]17-Jan-06'!$L16/(0.25*(9-'[8]17-Jan-06'!$F16)))/'[8]17-Jan-06'!$A16</f>
        <v>0.00021571428571428571</v>
      </c>
      <c r="K15" s="7">
        <f>0.01*('[9]30-Jan-06'!$L16/(0.25*(9-'[9]30-Jan-06'!$F16)))/'[9]30-Jan-06'!$A16</f>
        <v>0.001720952380952381</v>
      </c>
      <c r="L15" s="7">
        <f>0.01*('[10]14-Feb-06'!$L16/(0.25*(9-'[10]14-Feb-06'!$F16)))/'[10]14-Feb-06'!$A16</f>
        <v>0.00022940170940170942</v>
      </c>
      <c r="M15" s="7">
        <f>0.01*('[11]27-Feb-06'!$L16/(0.25*(9-'[11]27-Feb-06'!$F16)))/'[11]27-Feb-06'!$A16</f>
        <v>0.006637606837606836</v>
      </c>
      <c r="N15" s="7">
        <f>0.01*('[12]13-Mar-06'!$L16/(0.25*(9-'[12]13-Mar-06'!$F16)))/'[12]13-Mar-06'!$A16</f>
        <v>0.0013588888888888889</v>
      </c>
      <c r="O15" s="7">
        <f>0.01*('[13]27-Mar-06'!$L16/(0.25*(9-'[13]27-Mar-06'!$F16)))/'[13]27-Mar-06'!$A16</f>
        <v>0.0007182905982905983</v>
      </c>
      <c r="P15" s="7">
        <f>0.01*('[14]10-Apr-06'!$L16/(0.25*(9-'[14]10-Apr-06'!$F16)))/'[14]10-Apr-06'!$A16</f>
        <v>0.0028257142857142856</v>
      </c>
      <c r="Q15" s="7">
        <f>0.01*('[15]24-Apr-06'!$L16/(0.25*(9-'[15]24-Apr-06'!$F16)))/'[15]24-Apr-06'!$A16</f>
        <v>0.0006940170940170939</v>
      </c>
      <c r="R15" s="7">
        <f>0.01*('[16]8-May-06'!$L16/(0.25*(9-'[16]8-May-06'!$F16)))/'[16]8-May-06'!$A16</f>
        <v>0.0001958518518518519</v>
      </c>
      <c r="S15" s="7">
        <f>0.01*('[17]23-May-06'!$L16/(0.25*(9-'[17]23-May-06'!$F16)))/'[17]23-May-06'!$A16</f>
        <v>0.00020918518518518516</v>
      </c>
      <c r="T15" s="7">
        <f>0.01*('[18]5-Jun-06'!$L16/(0.25*(9-'[18]5-Jun-06'!$F16)))/'[18]5-Jun-06'!$A16</f>
        <v>0.001545982905982906</v>
      </c>
      <c r="U15" s="7">
        <f>0.01*('[19]19-Jun-06'!$L16/(0.25*(9-'[19]19-Jun-06'!$F16)))/'[19]19-Jun-06'!$A16</f>
        <v>0.0032527407407407414</v>
      </c>
      <c r="V15" s="7">
        <f>0.01*('[20]4-Jul-06'!$L16/(0.25*(9-'[20]4-Jul-06'!$F16)))/'[20]4-Jul-06'!$A16</f>
        <v>0.0026085470085470083</v>
      </c>
      <c r="W15" s="7">
        <f>0.01*('[21]17-Jul-06'!$L16/(0.25*(9-'[21]17-Jul-06'!$F16)))/'[21]17-Jul-06'!$A16</f>
        <v>0.00045096296296296296</v>
      </c>
      <c r="X15" s="7">
        <f>0.01*('[22]1-Aug-06'!$L16/(0.25*(9-'[22]1-Aug-06'!$F16)))/'[22]1-Aug-06'!$A16</f>
        <v>0.000752888888888889</v>
      </c>
      <c r="Y15" s="7">
        <f>0.01*('[23]14-Aug-06'!$L16/(0.25*(9-'[23]14-Aug-06'!$F16)))/'[23]14-Aug-06'!$A16</f>
        <v>0.0005155555555555556</v>
      </c>
      <c r="Z15" s="7">
        <f>0.01*('[24]28-Aug-06'!$L16/(0.25*(9-'[24]28-Aug-06'!$F16)))/'[24]28-Aug-06'!$A16</f>
        <v>0.0010622222222222222</v>
      </c>
      <c r="AA15" s="7">
        <f>0.01*('[25]11-Sep-06'!$L16/(0.25*(9-'[25]11-Sep-06'!$F16)))/'[25]11-Sep-06'!$A16</f>
        <v>5.422222222222222E-05</v>
      </c>
      <c r="AB15" s="7">
        <f>0.01*('[26]25-Sep-06'!$L16/(0.25*(9-'[26]25-Sep-06'!$F16)))/'[26]25-Sep-06'!$A16</f>
        <v>0.0010797037037037038</v>
      </c>
    </row>
    <row r="16" spans="2:28" ht="12">
      <c r="B16" s="5" t="s">
        <v>7</v>
      </c>
      <c r="C16" s="7">
        <f>0.01*('[1]10-Oct-05'!$L17/(0.25*(9-'[1]10-Oct-05'!$F17)))/'[1]10-Oct-05'!$A17</f>
        <v>0.00494031746031746</v>
      </c>
      <c r="D16" s="7">
        <f>0.01*('[2]24-Oct-05'!$L17/(0.25*(9-'[2]24-Oct-05'!$F17)))/'[2]24-Oct-05'!$A17</f>
        <v>0.0026434920634920635</v>
      </c>
      <c r="E16" s="7">
        <f>0.01*('[3]7-Nov-05'!$L17/(0.25*(9-'[3]7-Nov-05'!$F17)))/'[3]7-Nov-05'!$A17</f>
        <v>0.0007801709401709401</v>
      </c>
      <c r="F16" s="7">
        <f>0.01*('[4]21-Nov-05'!$L17/(0.25*(9-'[4]21-Nov-05'!$F17)))/'[4]21-Nov-05'!$A17</f>
        <v>0.004079444444444445</v>
      </c>
      <c r="G16" s="7">
        <f>0.01*('[5]5-Dec-05'!$L17/(0.25*(9-'[5]5-Dec-05'!$F17)))/'[5]5-Dec-05'!$A17</f>
        <v>0.0005832478632478633</v>
      </c>
      <c r="H16" s="7">
        <f>0.01*('[6]19-Dec-05'!$L17/(0.25*(9-'[6]19-Dec-05'!$F17)))/'[6]19-Dec-05'!$A17</f>
        <v>0.0006903703703703704</v>
      </c>
      <c r="I16" s="7">
        <f>0.01*('[7]2-Jan-06'!$L17/(0.25*(9-'[7]2-Jan-06'!$F17)))/'[7]2-Jan-06'!$A17</f>
        <v>0.0025761904761904763</v>
      </c>
      <c r="J16" s="7">
        <f>0.01*('[8]17-Jan-06'!$L17/(0.25*(9-'[8]17-Jan-06'!$F17)))/'[8]17-Jan-06'!$A17</f>
        <v>0.0013822222222222224</v>
      </c>
      <c r="K16" s="7">
        <f>0.01*('[9]30-Jan-06'!$L17/(0.25*(9-'[9]30-Jan-06'!$F17)))/'[9]30-Jan-06'!$A17</f>
        <v>0.0016660714285714287</v>
      </c>
      <c r="L16" s="7">
        <f>0.01*('[10]14-Feb-06'!$L17/(0.25*(9-'[10]14-Feb-06'!$F17)))/'[10]14-Feb-06'!$A17</f>
        <v>0.002128888888888889</v>
      </c>
      <c r="M16" s="7">
        <f>0.01*('[11]27-Feb-06'!$L17/(0.25*(9-'[11]27-Feb-06'!$F17)))/'[11]27-Feb-06'!$A17</f>
        <v>0.001408888888888889</v>
      </c>
      <c r="N16" s="7">
        <f>0.01*('[12]13-Mar-06'!$L17/(0.25*(9-'[12]13-Mar-06'!$F17)))/'[12]13-Mar-06'!$A17</f>
        <v>0.0017922222222222224</v>
      </c>
      <c r="O16" s="7">
        <f>0.01*('[13]27-Mar-06'!$L17/(0.25*(9-'[13]27-Mar-06'!$F17)))/'[13]27-Mar-06'!$A17</f>
        <v>0.0030352136752136755</v>
      </c>
      <c r="P16" s="7">
        <f>0.01*('[14]10-Apr-06'!$L17/(0.25*(9-'[14]10-Apr-06'!$F17)))/'[14]10-Apr-06'!$A17</f>
        <v>0.0003349206349206349</v>
      </c>
      <c r="Q16" s="7">
        <f>0.01*('[15]24-Apr-06'!$L17/(0.25*(9-'[15]24-Apr-06'!$F17)))/'[15]24-Apr-06'!$A17</f>
        <v>0.006808205128205129</v>
      </c>
      <c r="R16" s="7">
        <f>0.01*('[16]8-May-06'!$L17/(0.25*(9-'[16]8-May-06'!$F17)))/'[16]8-May-06'!$A17</f>
        <v>0.002522074074074074</v>
      </c>
      <c r="S16" s="7">
        <f>0.01*('[17]23-May-06'!$L17/(0.25*(9-'[17]23-May-06'!$F17)))/'[17]23-May-06'!$A17</f>
        <v>0.0007146666666666667</v>
      </c>
      <c r="T16" s="7">
        <f>0.01*('[18]5-Jun-06'!$L17/(0.25*(9-'[18]5-Jun-06'!$F17)))/'[18]5-Jun-06'!$A17</f>
        <v>0.003175769230769231</v>
      </c>
      <c r="U16" s="7">
        <f>0.01*('[19]19-Jun-06'!$L17/(0.25*(9-'[19]19-Jun-06'!$F17)))/'[19]19-Jun-06'!$A17</f>
        <v>0.0008216296296296297</v>
      </c>
      <c r="V16" s="7">
        <f>0.01*('[20]4-Jul-06'!$L17/(0.25*(9-'[20]4-Jul-06'!$F17)))/'[20]4-Jul-06'!$A17</f>
        <v>0.0014194871794871796</v>
      </c>
      <c r="W16" s="7">
        <f>0.01*('[21]17-Jul-06'!$L17/(0.25*(9-'[21]17-Jul-06'!$F17)))/'[21]17-Jul-06'!$A17</f>
        <v>0.0012877037037037039</v>
      </c>
      <c r="X16" s="7">
        <f>0.01*('[22]1-Aug-06'!$L17/(0.25*(9-'[22]1-Aug-06'!$F17)))/'[22]1-Aug-06'!$A17</f>
        <v>0.000989925925925926</v>
      </c>
      <c r="Y16" s="7">
        <f>0.01*('[23]14-Aug-06'!$L17/(0.25*(9-'[23]14-Aug-06'!$F17)))/'[23]14-Aug-06'!$A17</f>
        <v>0.00397979797979798</v>
      </c>
      <c r="Z16" s="7">
        <f>0.01*('[24]28-Aug-06'!$L17/(0.25*(9-'[24]28-Aug-06'!$F17)))/'[24]28-Aug-06'!$A17</f>
        <v>0.003306984126984127</v>
      </c>
      <c r="AA16" s="7">
        <f>0.01*('[25]11-Sep-06'!$L17/(0.25*(9-'[25]11-Sep-06'!$F17)))/'[25]11-Sep-06'!$A17</f>
        <v>0.004147333333333334</v>
      </c>
      <c r="AB16" s="7">
        <f>0.01*('[26]25-Sep-06'!$L17/(0.25*(9-'[26]25-Sep-06'!$F17)))/'[26]25-Sep-06'!$A17</f>
        <v>0.0010847407407407407</v>
      </c>
    </row>
    <row r="17" spans="2:28" ht="12">
      <c r="B17" s="5" t="s">
        <v>8</v>
      </c>
      <c r="C17" s="7">
        <f>0.01*('[1]10-Oct-05'!$L18/(0.25*(9-'[1]10-Oct-05'!$F18)))/'[1]10-Oct-05'!$A18</f>
        <v>4.126984126984127E-05</v>
      </c>
      <c r="D17" s="7">
        <f>0.01*('[2]24-Oct-05'!$L18/(0.25*(9-'[2]24-Oct-05'!$F18)))/'[2]24-Oct-05'!$A18</f>
        <v>0.0017203174603174602</v>
      </c>
      <c r="E17" s="7">
        <f>0.01*('[3]7-Nov-05'!$L18/(0.25*(9-'[3]7-Nov-05'!$F18)))/'[3]7-Nov-05'!$A18</f>
        <v>0.0010151633986928105</v>
      </c>
      <c r="F17" s="7">
        <f>0.01*('[4]21-Nov-05'!$L18/(0.25*(9-'[4]21-Nov-05'!$F18)))/'[4]21-Nov-05'!$A18</f>
        <v>0.0031555555555555555</v>
      </c>
      <c r="G17" s="7">
        <f>0.01*('[5]5-Dec-05'!$L18/(0.25*(9-'[5]5-Dec-05'!$F18)))/'[5]5-Dec-05'!$A18</f>
        <v>0.00045841269841269844</v>
      </c>
      <c r="H17" s="7">
        <f>0.01*('[6]19-Dec-05'!$L18/(0.25*(9-'[6]19-Dec-05'!$F18)))/'[6]19-Dec-05'!$A18</f>
        <v>0.001428253968253968</v>
      </c>
      <c r="I17" s="7">
        <f>0.01*('[7]2-Jan-06'!$L18/(0.25*(9-'[7]2-Jan-06'!$F18)))/'[7]2-Jan-06'!$A18</f>
        <v>0.0007695238095238095</v>
      </c>
      <c r="J17" s="7">
        <f>0.01*('[8]17-Jan-06'!$L18/(0.25*(9-'[8]17-Jan-06'!$F18)))/'[8]17-Jan-06'!$A18</f>
        <v>0.0015828148148148147</v>
      </c>
      <c r="K17" s="7">
        <f>0.01*('[9]30-Jan-06'!$L18/(0.25*(9-'[9]30-Jan-06'!$F18)))/'[9]30-Jan-06'!$A18</f>
        <v>0.0006184615384615384</v>
      </c>
      <c r="L17" s="7">
        <f>0.01*('[10]14-Feb-06'!$L18/(0.25*(9-'[10]14-Feb-06'!$F18)))/'[10]14-Feb-06'!$A18</f>
        <v>0.0021265359477124182</v>
      </c>
      <c r="M17" s="7">
        <f>0.01*('[11]27-Feb-06'!$L18/(0.25*(9-'[11]27-Feb-06'!$F18)))/'[11]27-Feb-06'!$A18</f>
        <v>3.111111111111112E-05</v>
      </c>
      <c r="N17" s="7">
        <f>0.01*('[12]13-Mar-06'!$L18/(0.25*(9-'[12]13-Mar-06'!$F18)))/'[12]13-Mar-06'!$A18</f>
        <v>0.0016276923076923079</v>
      </c>
      <c r="O17" s="7">
        <f>0.01*('[13]27-Mar-06'!$L18/(0.25*(9-'[13]27-Mar-06'!$F18)))/'[13]27-Mar-06'!$A18</f>
        <v>0.00014317460317460318</v>
      </c>
      <c r="P17" s="7">
        <f>0.01*('[14]10-Apr-06'!$L18/(0.25*(9-'[14]10-Apr-06'!$F18)))/'[14]10-Apr-06'!$A18</f>
        <v>0.0004803174603174603</v>
      </c>
      <c r="Q17" s="7">
        <f>0.01*('[15]24-Apr-06'!$L18/(0.25*(9-'[15]24-Apr-06'!$F18)))/'[15]24-Apr-06'!$A18</f>
        <v>0.0008408333333333334</v>
      </c>
      <c r="R17" s="7">
        <f>0.01*('[16]8-May-06'!$L18/(0.25*(9-'[16]8-May-06'!$F18)))/'[16]8-May-06'!$A18</f>
        <v>3.925925925925926E-05</v>
      </c>
      <c r="S17" s="7">
        <f>0.01*('[17]23-May-06'!$L18/(0.25*(9-'[17]23-May-06'!$F18)))/'[17]23-May-06'!$A18</f>
        <v>0.0007979084967320262</v>
      </c>
      <c r="T17" s="7">
        <f>0.01*('[18]5-Jun-06'!$L18/(0.25*(9-'[18]5-Jun-06'!$F18)))/'[18]5-Jun-06'!$A18</f>
        <v>0.003414545454545455</v>
      </c>
      <c r="U17" s="7">
        <f>0.01*('[19]19-Jun-06'!$L18/(0.25*(9-'[19]19-Jun-06'!$F18)))/'[19]19-Jun-06'!$A18</f>
        <v>0.0009241269841269841</v>
      </c>
      <c r="V17" s="7">
        <f>0.01*('[20]4-Jul-06'!$L18/(0.25*(9-'[20]4-Jul-06'!$F18)))/'[20]4-Jul-06'!$A18</f>
        <v>0.0042379084967320265</v>
      </c>
      <c r="W17" s="7">
        <f>0.01*('[21]17-Jul-06'!$L18/(0.25*(9-'[21]17-Jul-06'!$F18)))/'[21]17-Jul-06'!$A18</f>
        <v>0.0003280808080808081</v>
      </c>
      <c r="X17" s="7">
        <f>0.01*('[22]1-Aug-06'!$L18/(0.25*(9-'[22]1-Aug-06'!$F18)))/'[22]1-Aug-06'!$A18</f>
        <v>0.0006068148148148149</v>
      </c>
      <c r="Y17" s="7">
        <f>0.01*('[23]14-Aug-06'!$L18/(0.25*(9-'[23]14-Aug-06'!$F18)))/'[23]14-Aug-06'!$A18</f>
        <v>0.0003844444444444445</v>
      </c>
      <c r="Z17" s="7">
        <f>0.01*('[24]28-Aug-06'!$L18/(0.25*(9-'[24]28-Aug-06'!$F18)))/'[24]28-Aug-06'!$A18</f>
        <v>0.0007011965811965814</v>
      </c>
      <c r="AA17" s="7">
        <f>0.01*('[25]11-Sep-06'!$L18/(0.25*(9-'[25]11-Sep-06'!$F18)))/'[25]11-Sep-06'!$A18</f>
        <v>0.0003714285714285715</v>
      </c>
      <c r="AB17" s="7">
        <f>0.01*('[26]25-Sep-06'!$L18/(0.25*(9-'[26]25-Sep-06'!$F18)))/'[26]25-Sep-06'!$A18</f>
        <v>0.0014352380952380951</v>
      </c>
    </row>
    <row r="18" spans="2:28" ht="12">
      <c r="B18" s="5" t="s">
        <v>9</v>
      </c>
      <c r="C18" s="7">
        <f>0.01*('[1]10-Oct-05'!$L19/(0.25*(9-'[1]10-Oct-05'!$F19)))/'[1]10-Oct-05'!$A19</f>
        <v>0.0038320634920634917</v>
      </c>
      <c r="D18" s="7">
        <f>0.01*('[2]24-Oct-05'!$L19/(0.25*(9-'[2]24-Oct-05'!$F19)))/'[2]24-Oct-05'!$A19</f>
        <v>0.003772444444444444</v>
      </c>
      <c r="E18" s="7">
        <f>0.01*('[3]7-Nov-05'!$L19/(0.25*(9-'[3]7-Nov-05'!$F19)))/'[3]7-Nov-05'!$A19</f>
        <v>0.004096666666666667</v>
      </c>
      <c r="F18" s="7">
        <f>0.01*('[4]21-Nov-05'!$L19/(0.25*(9-'[4]21-Nov-05'!$F19)))/'[4]21-Nov-05'!$A19</f>
        <v>0.0036214379084967318</v>
      </c>
      <c r="G18" s="7">
        <f>0.01*('[5]5-Dec-05'!$L19/(0.25*(9-'[5]5-Dec-05'!$F19)))/'[5]5-Dec-05'!$A19</f>
        <v>0.0010322222222222221</v>
      </c>
      <c r="H18" s="7">
        <f>0.01*('[6]19-Dec-05'!$L19/(0.25*(9-'[6]19-Dec-05'!$F19)))/'[6]19-Dec-05'!$A19</f>
        <v>0.0007631746031746031</v>
      </c>
      <c r="I18" s="7">
        <f>0.01*('[7]2-Jan-06'!$L19/(0.25*(9-'[7]2-Jan-06'!$F19)))/'[7]2-Jan-06'!$A19</f>
        <v>0.0006161111111111111</v>
      </c>
      <c r="J18" s="7">
        <f>0.01*('[8]17-Jan-06'!$L19/(0.25*(9-'[8]17-Jan-06'!$F19)))/'[8]17-Jan-06'!$A19</f>
        <v>0.003927863247863248</v>
      </c>
      <c r="K18" s="7">
        <f>0.01*('[9]30-Jan-06'!$L19/(0.25*(9-'[9]30-Jan-06'!$F19)))/'[9]30-Jan-06'!$A19</f>
        <v>0.0068130158730158735</v>
      </c>
      <c r="L18" s="7">
        <f>0.01*('[10]14-Feb-06'!$L19/(0.25*(9-'[10]14-Feb-06'!$F19)))/'[10]14-Feb-06'!$A19</f>
        <v>0.0015025396825396823</v>
      </c>
      <c r="M18" s="7">
        <f>0.01*('[11]27-Feb-06'!$L19/(0.25*(9-'[11]27-Feb-06'!$F19)))/'[11]27-Feb-06'!$A19</f>
        <v>0.0026907407407407405</v>
      </c>
      <c r="N18" s="7">
        <f>0.01*('[12]13-Mar-06'!$L19/(0.25*(9-'[12]13-Mar-06'!$F19)))/'[12]13-Mar-06'!$A19</f>
        <v>0.001145</v>
      </c>
      <c r="O18" s="7">
        <f>0.01*('[13]27-Mar-06'!$L19/(0.25*(9-'[13]27-Mar-06'!$F19)))/'[13]27-Mar-06'!$A19</f>
        <v>0.0008023931623931624</v>
      </c>
      <c r="P18" s="7">
        <f>0.01*('[14]10-Apr-06'!$L19/(0.25*(9-'[14]10-Apr-06'!$F19)))/'[14]10-Apr-06'!$A19</f>
        <v>0.0019653968253968254</v>
      </c>
      <c r="Q18" s="7">
        <f>0.01*('[15]24-Apr-06'!$L19/(0.25*(9-'[15]24-Apr-06'!$F19)))/'[15]24-Apr-06'!$A19</f>
        <v>0.0029898412698412696</v>
      </c>
      <c r="R18" s="7">
        <f>0.01*('[16]8-May-06'!$L19/(0.25*(9-'[16]8-May-06'!$F19)))/'[16]8-May-06'!$A19</f>
        <v>0.003786984126984127</v>
      </c>
      <c r="S18" s="7">
        <f>0.01*('[17]23-May-06'!$L19/(0.25*(9-'[17]23-May-06'!$F19)))/'[17]23-May-06'!$A19</f>
        <v>0.0002231111111111111</v>
      </c>
      <c r="T18" s="7">
        <f>0.01*('[18]5-Jun-06'!$L19/(0.25*(9-'[18]5-Jun-06'!$F19)))/'[18]5-Jun-06'!$A19</f>
        <v>0.004367179487179487</v>
      </c>
      <c r="U18" s="7">
        <f>0.01*('[19]19-Jun-06'!$L19/(0.25*(9-'[19]19-Jun-06'!$F19)))/'[19]19-Jun-06'!$A19</f>
        <v>0.0012198518518518517</v>
      </c>
      <c r="V18" s="7">
        <f>0.01*('[20]4-Jul-06'!$L19/(0.25*(9-'[20]4-Jul-06'!$F19)))/'[20]4-Jul-06'!$A19</f>
        <v>0.00121025641025641</v>
      </c>
      <c r="W18" s="7">
        <f>0.01*('[21]17-Jul-06'!$L19/(0.25*(9-'[21]17-Jul-06'!$F19)))/'[21]17-Jul-06'!$A19</f>
        <v>0.0041247407407407405</v>
      </c>
      <c r="X18" s="7">
        <f>0.01*('[22]1-Aug-06'!$L19/(0.25*(9-'[22]1-Aug-06'!$F19)))/'[22]1-Aug-06'!$A19</f>
        <v>0.0019368888888888886</v>
      </c>
      <c r="Y18" s="7">
        <f>0.01*('[23]14-Aug-06'!$L19/(0.25*(9-'[23]14-Aug-06'!$F19)))/'[23]14-Aug-06'!$A19</f>
        <v>0.004547878787878787</v>
      </c>
      <c r="Z18" s="7">
        <f>0.01*('[24]28-Aug-06'!$L19/(0.25*(9-'[24]28-Aug-06'!$F19)))/'[24]28-Aug-06'!$A19</f>
        <v>0.004442777777777778</v>
      </c>
      <c r="AA18" s="7">
        <f>0.01*('[25]11-Sep-06'!$L19/(0.25*(9-'[25]11-Sep-06'!$F19)))/'[25]11-Sep-06'!$A19</f>
        <v>0.0015651282051282053</v>
      </c>
      <c r="AB18" s="7">
        <f>0.01*('[26]25-Sep-06'!$L19/(0.25*(9-'[26]25-Sep-06'!$F19)))/'[26]25-Sep-06'!$A19</f>
        <v>0.012414814814814814</v>
      </c>
    </row>
    <row r="19" spans="2:28" ht="12">
      <c r="B19" s="5" t="s">
        <v>10</v>
      </c>
      <c r="C19" s="7">
        <f>0.01*('[1]10-Oct-05'!$L20/(0.25*(9-'[1]10-Oct-05'!$F20)))/'[1]10-Oct-05'!$A20</f>
        <v>0.004065396825396825</v>
      </c>
      <c r="D19" s="7">
        <f>0.01*('[2]24-Oct-05'!$L20/(0.25*(9-'[2]24-Oct-05'!$F20)))/'[2]24-Oct-05'!$A20</f>
        <v>0.000821037037037037</v>
      </c>
      <c r="E19" s="7">
        <f>0.01*('[3]7-Nov-05'!$L20/(0.25*(9-'[3]7-Nov-05'!$F20)))/'[3]7-Nov-05'!$A20</f>
        <v>0.00030629629629629626</v>
      </c>
      <c r="F19" s="7">
        <f>0.01*('[4]21-Nov-05'!$L20/(0.25*(9-'[4]21-Nov-05'!$F20)))/'[4]21-Nov-05'!$A20</f>
        <v>0.0008564705882352942</v>
      </c>
      <c r="G19" s="7">
        <f>0.01*('[5]5-Dec-05'!$L20/(0.25*(9-'[5]5-Dec-05'!$F20)))/'[5]5-Dec-05'!$A20</f>
        <v>0.0012525925925925927</v>
      </c>
      <c r="H19" s="7">
        <f>0.01*('[6]19-Dec-05'!$L20/(0.25*(9-'[6]19-Dec-05'!$F20)))/'[6]19-Dec-05'!$A20</f>
        <v>9.367521367521369E-05</v>
      </c>
      <c r="I19" s="7">
        <f>0.01*('[7]2-Jan-06'!$L20/(0.25*(9-'[7]2-Jan-06'!$F20)))/'[7]2-Jan-06'!$A20</f>
        <v>0.001467450980392157</v>
      </c>
      <c r="J19" s="7">
        <f>0.01*('[8]17-Jan-06'!$L20/(0.25*(9-'[8]17-Jan-06'!$F20)))/'[8]17-Jan-06'!$A20</f>
        <v>0.00019384615384615385</v>
      </c>
      <c r="K19" s="7">
        <f>0.01*('[9]30-Jan-06'!$L20/(0.25*(9-'[9]30-Jan-06'!$F20)))/'[9]30-Jan-06'!$A20</f>
        <v>0.0034834920634920635</v>
      </c>
      <c r="L19" s="7">
        <f>0.01*('[10]14-Feb-06'!$L20/(0.25*(9-'[10]14-Feb-06'!$F20)))/'[10]14-Feb-06'!$A20</f>
        <v>9.641025641025641E-05</v>
      </c>
      <c r="M19" s="7">
        <f>0.01*('[11]27-Feb-06'!$L20/(0.25*(9-'[11]27-Feb-06'!$F20)))/'[11]27-Feb-06'!$A20</f>
        <v>7.619047619047619E-06</v>
      </c>
      <c r="N19" s="7">
        <f>0.01*('[12]13-Mar-06'!$L20/(0.25*(9-'[12]13-Mar-06'!$F20)))/'[12]13-Mar-06'!$A20</f>
        <v>0.0010168888888888888</v>
      </c>
      <c r="O19" s="7">
        <f>0.01*('[13]27-Mar-06'!$L20/(0.25*(9-'[13]27-Mar-06'!$F20)))/'[13]27-Mar-06'!$A20</f>
        <v>6.984126984126985E-05</v>
      </c>
      <c r="P19" s="7">
        <f>0.01*('[14]10-Apr-06'!$L20/(0.25*(9-'[14]10-Apr-06'!$F20)))/'[14]10-Apr-06'!$A20</f>
        <v>0.0010881871345029242</v>
      </c>
      <c r="Q19" s="7">
        <f>0.01*('[15]24-Apr-06'!$L20/(0.25*(9-'[15]24-Apr-06'!$F20)))/'[15]24-Apr-06'!$A20</f>
        <v>0.0002607407407407408</v>
      </c>
      <c r="R19" s="7">
        <f>0.01*('[16]8-May-06'!$L20/(0.25*(9-'[16]8-May-06'!$F20)))/'[16]8-May-06'!$A20</f>
        <v>7.58974358974359E-05</v>
      </c>
      <c r="S19" s="7">
        <f>0.01*('[17]23-May-06'!$L20/(0.25*(9-'[17]23-May-06'!$F20)))/'[17]23-May-06'!$A20</f>
        <v>0.0011752777777777777</v>
      </c>
      <c r="T19" s="7">
        <f>0.01*('[18]5-Jun-06'!$L20/(0.25*(9-'[18]5-Jun-06'!$F20)))/'[18]5-Jun-06'!$A20</f>
        <v>0.0006385185185185186</v>
      </c>
      <c r="U19" s="7">
        <f>0.01*('[19]19-Jun-06'!$L20/(0.25*(9-'[19]19-Jun-06'!$F20)))/'[19]19-Jun-06'!$A20</f>
        <v>0.00014803418803418803</v>
      </c>
      <c r="V19" s="7">
        <f>0.01*('[20]4-Jul-06'!$L20/(0.25*(9-'[20]4-Jul-06'!$F20)))/'[20]4-Jul-06'!$A20</f>
        <v>0.0017235555555555554</v>
      </c>
      <c r="W19" s="7">
        <f>0.01*('[21]17-Jul-06'!$L20/(0.25*(9-'[21]17-Jul-06'!$F20)))/'[21]17-Jul-06'!$A20</f>
        <v>0.00013274074074074075</v>
      </c>
      <c r="X19" s="7">
        <f>0.01*('[22]1-Aug-06'!$L20/(0.25*(9-'[22]1-Aug-06'!$F20)))/'[22]1-Aug-06'!$A20</f>
        <v>0.001378074074074074</v>
      </c>
      <c r="Y19" s="7">
        <f>0.01*('[23]14-Aug-06'!$L20/(0.25*(9-'[23]14-Aug-06'!$F20)))/'[23]14-Aug-06'!$A20</f>
        <v>0.000618888888888889</v>
      </c>
      <c r="Z19" s="7">
        <f>0.01*('[24]28-Aug-06'!$L20/(0.25*(9-'[24]28-Aug-06'!$F20)))/'[24]28-Aug-06'!$A20</f>
        <v>0.0001450793650793651</v>
      </c>
      <c r="AA19" s="7">
        <f>0.01*('[25]11-Sep-06'!$L20/(0.25*(9-'[25]11-Sep-06'!$F20)))/'[25]11-Sep-06'!$A20</f>
        <v>0.001047936507936508</v>
      </c>
      <c r="AB19" s="7">
        <f>0.01*('[26]25-Sep-06'!$L20/(0.25*(9-'[26]25-Sep-06'!$F20)))/'[26]25-Sep-06'!$A20</f>
        <v>0.002266666666666667</v>
      </c>
    </row>
    <row r="20" spans="2:28" ht="12">
      <c r="B20" s="5" t="s">
        <v>11</v>
      </c>
      <c r="C20" s="7">
        <f>0.01*('[1]10-Oct-05'!$L21/(0.25*(9-'[1]10-Oct-05'!$F21)))/'[1]10-Oct-05'!$A21</f>
        <v>0.0025596825396825397</v>
      </c>
      <c r="D20" s="7">
        <f>0.01*('[2]24-Oct-05'!$L21/(0.25*(9-'[2]24-Oct-05'!$F21)))/'[2]24-Oct-05'!$A21</f>
        <v>0.001574285714285714</v>
      </c>
      <c r="E20" s="7">
        <f>0.01*('[3]7-Nov-05'!$L21/(0.25*(9-'[3]7-Nov-05'!$F21)))/'[3]7-Nov-05'!$A21</f>
        <v>0.0007401307189542483</v>
      </c>
      <c r="F20" s="7">
        <f>0.01*('[4]21-Nov-05'!$L21/(0.25*(9-'[4]21-Nov-05'!$F21)))/'[4]21-Nov-05'!$A21</f>
        <v>0.00019962962962962965</v>
      </c>
      <c r="G20" s="7">
        <f>0.01*('[5]5-Dec-05'!$L21/(0.25*(9-'[5]5-Dec-05'!$F21)))/'[5]5-Dec-05'!$A21</f>
        <v>0.0003333333333333334</v>
      </c>
      <c r="H20" s="7">
        <f>0.01*('[6]19-Dec-05'!$L21/(0.25*(9-'[6]19-Dec-05'!$F21)))/'[6]19-Dec-05'!$A21</f>
        <v>0.0017203174603174602</v>
      </c>
      <c r="I20" s="7">
        <f>0.01*('[7]2-Jan-06'!$L21/(0.25*(9-'[7]2-Jan-06'!$F21)))/'[7]2-Jan-06'!$A21</f>
        <v>0.000424</v>
      </c>
      <c r="J20" s="7">
        <f>0.01*('[8]17-Jan-06'!$L21/(0.25*(9-'[8]17-Jan-06'!$F21)))/'[8]17-Jan-06'!$A21</f>
        <v>0.0013844444444444444</v>
      </c>
      <c r="K20" s="7">
        <f>0.01*('[9]30-Jan-06'!$L21/(0.25*(9-'[9]30-Jan-06'!$F21)))/'[9]30-Jan-06'!$A21</f>
        <v>0.005156239316239316</v>
      </c>
      <c r="L20" s="7">
        <f>0.01*('[10]14-Feb-06'!$L21/(0.25*(9-'[10]14-Feb-06'!$F21)))/'[10]14-Feb-06'!$A21</f>
        <v>0.0002779084967320261</v>
      </c>
      <c r="M20" s="7">
        <f>0.01*('[11]27-Feb-06'!$L21/(0.25*(9-'[11]27-Feb-06'!$F21)))/'[11]27-Feb-06'!$A21</f>
        <v>0.000947037037037037</v>
      </c>
      <c r="N20" s="7">
        <f>0.01*('[12]13-Mar-06'!$L21/(0.25*(9-'[12]13-Mar-06'!$F21)))/'[12]13-Mar-06'!$A21</f>
        <v>0.0007022222222222222</v>
      </c>
      <c r="O20" s="7">
        <f>0.01*('[13]27-Mar-06'!$L21/(0.25*(9-'[13]27-Mar-06'!$F21)))/'[13]27-Mar-06'!$A21</f>
        <v>0.0019863247863247863</v>
      </c>
      <c r="P20" s="7">
        <f>0.01*('[14]10-Apr-06'!$L21/(0.25*(9-'[14]10-Apr-06'!$F21)))/'[14]10-Apr-06'!$A21</f>
        <v>0.001322962962962963</v>
      </c>
      <c r="Q20" s="7">
        <f>0.01*('[15]24-Apr-06'!$L21/(0.25*(9-'[15]24-Apr-06'!$F21)))/'[15]24-Apr-06'!$A21</f>
        <v>0.0007214814814814815</v>
      </c>
      <c r="R20" s="7">
        <f>0.01*('[16]8-May-06'!$L21/(0.25*(9-'[16]8-May-06'!$F21)))/'[16]8-May-06'!$A21</f>
        <v>0.0004622222222222222</v>
      </c>
      <c r="S20" s="7">
        <f>0.01*('[17]23-May-06'!$L21/(0.25*(9-'[17]23-May-06'!$F21)))/'[17]23-May-06'!$A21</f>
        <v>2.3267973856209148E-05</v>
      </c>
      <c r="T20" s="7">
        <f>0.01*('[18]5-Jun-06'!$L21/(0.25*(9-'[18]5-Jun-06'!$F21)))/'[18]5-Jun-06'!$A21</f>
        <v>0.0008525252525252524</v>
      </c>
      <c r="U20" s="7">
        <f>0.01*('[19]19-Jun-06'!$L21/(0.25*(9-'[19]19-Jun-06'!$F21)))/'[19]19-Jun-06'!$A21</f>
        <v>0.00026285714285714286</v>
      </c>
      <c r="V20" s="7">
        <f>0.01*('[20]4-Jul-06'!$L21/(0.25*(9-'[20]4-Jul-06'!$F21)))/'[20]4-Jul-06'!$A21</f>
        <v>0.00047111111111111106</v>
      </c>
      <c r="W20" s="7">
        <f>0.01*('[21]17-Jul-06'!$L21/(0.25*(9-'[21]17-Jul-06'!$F21)))/'[21]17-Jul-06'!$A21</f>
        <v>0.00024222222222222223</v>
      </c>
      <c r="X20" s="7">
        <f>0.01*('[22]1-Aug-06'!$L21/(0.25*(9-'[22]1-Aug-06'!$F21)))/'[22]1-Aug-06'!$A21</f>
        <v>0.001473015873015873</v>
      </c>
      <c r="Y20" s="7">
        <f>0.01*('[23]14-Aug-06'!$L21/(0.25*(9-'[23]14-Aug-06'!$F21)))/'[23]14-Aug-06'!$A21</f>
        <v>0.0006784126984126984</v>
      </c>
      <c r="Z20" s="7">
        <f>0.01*('[24]28-Aug-06'!$L21/(0.25*(9-'[24]28-Aug-06'!$F21)))/'[24]28-Aug-06'!$A21</f>
        <v>0.0009032478632478633</v>
      </c>
      <c r="AA20" s="7">
        <f>0.01*('[25]11-Sep-06'!$L21/(0.25*(9-'[25]11-Sep-06'!$F21)))/'[25]11-Sep-06'!$A21</f>
        <v>0.0005844444444444445</v>
      </c>
      <c r="AB20" s="7">
        <f>0.01*('[26]25-Sep-06'!$L21/(0.25*(9-'[26]25-Sep-06'!$F21)))/'[26]25-Sep-06'!$A21</f>
        <v>0.002738666666666667</v>
      </c>
    </row>
    <row r="21" spans="2:28" ht="12">
      <c r="B21" s="5" t="s">
        <v>12</v>
      </c>
      <c r="C21" s="7">
        <f>0.01*('[1]10-Oct-05'!$L22/(0.25*(9-'[1]10-Oct-05'!$F22)))/'[1]10-Oct-05'!$A22</f>
        <v>0.011925396825396825</v>
      </c>
      <c r="D21" s="7">
        <f>0.01*('[2]24-Oct-05'!$L22/(0.25*(9-'[2]24-Oct-05'!$F22)))/'[2]24-Oct-05'!$A22</f>
        <v>0.008833650793650793</v>
      </c>
      <c r="E21" s="7">
        <f>0.01*('[3]7-Nov-05'!$L22/(0.25*(9-'[3]7-Nov-05'!$F22)))/'[3]7-Nov-05'!$A22</f>
        <v>0.004641830065359477</v>
      </c>
      <c r="F21" s="7">
        <f>0.01*('[4]21-Nov-05'!$L22/(0.25*(9-'[4]21-Nov-05'!$F22)))/'[4]21-Nov-05'!$A22</f>
        <v>0.00677979797979798</v>
      </c>
      <c r="G21" s="7">
        <f>0.01*('[5]5-Dec-05'!$L22/(0.25*(9-'[5]5-Dec-05'!$F22)))/'[5]5-Dec-05'!$A22</f>
        <v>0.0020892063492063493</v>
      </c>
      <c r="H21" s="7">
        <f>0.01*('[6]19-Dec-05'!$L22/(0.25*(9-'[6]19-Dec-05'!$F22)))/'[6]19-Dec-05'!$A22</f>
        <v>0.0051717460317460325</v>
      </c>
      <c r="I21" s="7">
        <f>0.01*('[7]2-Jan-06'!$L22/(0.25*(9-'[7]2-Jan-06'!$F22)))/'[7]2-Jan-06'!$A22</f>
        <v>0.0048405925925925925</v>
      </c>
      <c r="J21" s="7">
        <f>0.01*('[8]17-Jan-06'!$L22/(0.25*(9-'[8]17-Jan-06'!$F22)))/'[8]17-Jan-06'!$A22</f>
        <v>0.012952380952380951</v>
      </c>
      <c r="K21" s="7">
        <f>0.01*('[9]30-Jan-06'!$L22/(0.25*(9-'[9]30-Jan-06'!$F22)))/'[9]30-Jan-06'!$A22</f>
        <v>0.016102564102564103</v>
      </c>
      <c r="L21" s="7">
        <f>0.01*('[10]14-Feb-06'!$L22/(0.25*(9-'[10]14-Feb-06'!$F22)))/'[10]14-Feb-06'!$A22</f>
        <v>0.007308758169934641</v>
      </c>
      <c r="M21" s="7">
        <f>0.01*('[11]27-Feb-06'!$L22/(0.25*(9-'[11]27-Feb-06'!$F22)))/'[11]27-Feb-06'!$A22</f>
        <v>0.004989259259259259</v>
      </c>
      <c r="N21" s="7">
        <f>0.01*('[12]13-Mar-06'!$L22/(0.25*(9-'[12]13-Mar-06'!$F22)))/'[12]13-Mar-06'!$A22</f>
        <v>0.0047357264957264954</v>
      </c>
      <c r="O21" s="7">
        <f>0.01*('[13]27-Mar-06'!$L22/(0.25*(9-'[13]27-Mar-06'!$F22)))/'[13]27-Mar-06'!$A22</f>
        <v>0.007160357142857143</v>
      </c>
      <c r="P21" s="7">
        <f>0.01*('[14]10-Apr-06'!$L22/(0.25*(9-'[14]10-Apr-06'!$F22)))/'[14]10-Apr-06'!$A22</f>
        <v>0.0009612698412698412</v>
      </c>
      <c r="Q21" s="7">
        <f>0.01*('[15]24-Apr-06'!$L22/(0.25*(9-'[15]24-Apr-06'!$F22)))/'[15]24-Apr-06'!$A22</f>
        <v>0.0049348148148148155</v>
      </c>
      <c r="R21" s="7">
        <f>0.01*('[16]8-May-06'!$L22/(0.25*(9-'[16]8-May-06'!$F22)))/'[16]8-May-06'!$A22</f>
        <v>0.0011785185185185186</v>
      </c>
      <c r="S21" s="7">
        <f>0.01*('[17]23-May-06'!$L22/(0.25*(9-'[17]23-May-06'!$F22)))/'[17]23-May-06'!$A22</f>
        <v>0.0020494117647058825</v>
      </c>
      <c r="T21" s="7">
        <f>0.01*('[18]5-Jun-06'!$L22/(0.25*(9-'[18]5-Jun-06'!$F22)))/'[18]5-Jun-06'!$A22</f>
        <v>0.004348282828282829</v>
      </c>
      <c r="U21" s="7">
        <f>0.01*('[19]19-Jun-06'!$L22/(0.25*(9-'[19]19-Jun-06'!$F22)))/'[19]19-Jun-06'!$A22</f>
        <v>0.00472031746031746</v>
      </c>
      <c r="V21" s="7">
        <f>0.01*('[20]4-Jul-06'!$L22/(0.25*(9-'[20]4-Jul-06'!$F22)))/'[20]4-Jul-06'!$A22</f>
        <v>0.008500130718954248</v>
      </c>
      <c r="W21" s="7">
        <f>0.01*('[21]17-Jul-06'!$L22/(0.25*(9-'[21]17-Jul-06'!$F22)))/'[21]17-Jul-06'!$A22</f>
        <v>0.004616161616161616</v>
      </c>
      <c r="X21" s="7">
        <f>0.01*('[22]1-Aug-06'!$L22/(0.25*(9-'[22]1-Aug-06'!$F22)))/'[22]1-Aug-06'!$A22</f>
        <v>0.006892148148148147</v>
      </c>
      <c r="Y21" s="7">
        <f>0.01*('[23]14-Aug-06'!$L22/(0.25*(9-'[23]14-Aug-06'!$F22)))/'[23]14-Aug-06'!$A22</f>
        <v>0.0074542857142857145</v>
      </c>
      <c r="Z21" s="7">
        <f>0.01*('[24]28-Aug-06'!$L22/(0.25*(9-'[24]28-Aug-06'!$F22)))/'[24]28-Aug-06'!$A22</f>
        <v>0.00228991452991453</v>
      </c>
      <c r="AA21" s="7">
        <f>0.01*('[25]11-Sep-06'!$L22/(0.25*(9-'[25]11-Sep-06'!$F22)))/'[25]11-Sep-06'!$A22</f>
        <v>0.002679047619047619</v>
      </c>
      <c r="AB21" s="7">
        <f>0.01*('[26]25-Sep-06'!$L22/(0.25*(9-'[26]25-Sep-06'!$F22)))/'[26]25-Sep-06'!$A22</f>
        <v>0.010304285714285714</v>
      </c>
    </row>
    <row r="22" spans="2:28" ht="12">
      <c r="B22" s="5" t="s">
        <v>13</v>
      </c>
      <c r="C22" s="7">
        <f>0.01*('[1]10-Oct-05'!$L23/(0.25*(9-'[1]10-Oct-05'!$F23)))/'[1]10-Oct-05'!$A23</f>
        <v>0.003193015873015873</v>
      </c>
      <c r="D22" s="7">
        <f>0.01*('[2]24-Oct-05'!$L23/(0.25*(9-'[2]24-Oct-05'!$F23)))/'[2]24-Oct-05'!$A23</f>
        <v>0.0016314285714285716</v>
      </c>
      <c r="E22" s="7">
        <f>0.01*('[3]7-Nov-05'!$L23/(0.25*(9-'[3]7-Nov-05'!$F23)))/'[3]7-Nov-05'!$A23</f>
        <v>0.011816993464052288</v>
      </c>
      <c r="F22" s="7">
        <f>0.01*('[4]21-Nov-05'!$L23/(0.25*(9-'[4]21-Nov-05'!$F23)))/'[4]21-Nov-05'!$A23</f>
        <v>0.0022549494949494955</v>
      </c>
      <c r="G22" s="7">
        <f>0.01*('[5]5-Dec-05'!$L23/(0.25*(9-'[5]5-Dec-05'!$F23)))/'[5]5-Dec-05'!$A23</f>
        <v>5.492063492063492E-05</v>
      </c>
      <c r="H22" s="7">
        <f>0.01*('[6]19-Dec-05'!$L23/(0.25*(9-'[6]19-Dec-05'!$F23)))/'[6]19-Dec-05'!$A23</f>
        <v>0.0004923809523809524</v>
      </c>
      <c r="I22" s="7">
        <f>0.01*('[7]2-Jan-06'!$L23/(0.25*(9-'[7]2-Jan-06'!$F23)))/'[7]2-Jan-06'!$A23</f>
        <v>0.0005288888888888889</v>
      </c>
      <c r="J22" s="7">
        <f>0.01*('[8]17-Jan-06'!$L23/(0.25*(9-'[8]17-Jan-06'!$F23)))/'[8]17-Jan-06'!$A23</f>
        <v>0.0011117037037037037</v>
      </c>
      <c r="K22" s="7">
        <f>0.01*('[9]30-Jan-06'!$L23/(0.25*(9-'[9]30-Jan-06'!$F23)))/'[9]30-Jan-06'!$A23</f>
        <v>0.005511794871794872</v>
      </c>
      <c r="L22" s="7">
        <f>0.01*('[10]14-Feb-06'!$L23/(0.25*(9-'[10]14-Feb-06'!$F23)))/'[10]14-Feb-06'!$A23</f>
        <v>0.00027137254901960786</v>
      </c>
      <c r="M22" s="7">
        <f>0.01*('[11]27-Feb-06'!$L23/(0.25*(9-'[11]27-Feb-06'!$F23)))/'[11]27-Feb-06'!$A23</f>
        <v>0.001911851851851852</v>
      </c>
      <c r="N22" s="7">
        <f>0.01*('[12]13-Mar-06'!$L23/(0.25*(9-'[12]13-Mar-06'!$F23)))/'[12]13-Mar-06'!$A23</f>
        <v>0.0008143589743589743</v>
      </c>
      <c r="O22" s="7">
        <f>0.01*('[13]27-Mar-06'!$L23/(0.25*(9-'[13]27-Mar-06'!$F23)))/'[13]27-Mar-06'!$A23</f>
        <v>0.0010733333333333333</v>
      </c>
      <c r="P22" s="7">
        <f>0.01*('[14]10-Apr-06'!$L23/(0.25*(9-'[14]10-Apr-06'!$F23)))/'[14]10-Apr-06'!$A23</f>
        <v>0.003423174603174603</v>
      </c>
      <c r="Q22" s="7">
        <f>0.01*('[15]24-Apr-06'!$L23/(0.25*(9-'[15]24-Apr-06'!$F23)))/'[15]24-Apr-06'!$A23</f>
        <v>0.00017694444444444444</v>
      </c>
      <c r="R22" s="7">
        <f>0.01*('[16]8-May-06'!$L23/(0.25*(9-'[16]8-May-06'!$F23)))/'[16]8-May-06'!$A23</f>
        <v>0.0010414814814814813</v>
      </c>
      <c r="S22" s="7">
        <f>0.01*('[17]23-May-06'!$L23/(0.25*(9-'[17]23-May-06'!$F23)))/'[17]23-May-06'!$A23</f>
        <v>0.0013674074074074075</v>
      </c>
      <c r="T22" s="7">
        <f>0.01*('[18]5-Jun-06'!$L23/(0.25*(9-'[18]5-Jun-06'!$F23)))/'[18]5-Jun-06'!$A23</f>
        <v>0.0009302564102564103</v>
      </c>
      <c r="U22" s="7">
        <f>0.01*('[19]19-Jun-06'!$L23/(0.25*(9-'[19]19-Jun-06'!$F23)))/'[19]19-Jun-06'!$A23</f>
        <v>0.0014488888888888887</v>
      </c>
      <c r="V22" s="7">
        <f>0.01*('[20]4-Jul-06'!$L23/(0.25*(9-'[20]4-Jul-06'!$F23)))/'[20]4-Jul-06'!$A23</f>
        <v>0.003424575163398693</v>
      </c>
      <c r="W22" s="7">
        <f>0.01*('[21]17-Jul-06'!$L23/(0.25*(9-'[21]17-Jul-06'!$F23)))/'[21]17-Jul-06'!$A23</f>
        <v>0.00016323232323232326</v>
      </c>
      <c r="X22" s="7">
        <f>0.01*('[22]1-Aug-06'!$L23/(0.25*(9-'[22]1-Aug-06'!$F23)))/'[22]1-Aug-06'!$A23</f>
        <v>0.004395851851851851</v>
      </c>
      <c r="Y22" s="7">
        <f>0.01*('[23]14-Aug-06'!$L23/(0.25*(9-'[23]14-Aug-06'!$F23)))/'[23]14-Aug-06'!$A23</f>
        <v>0.002333968253968254</v>
      </c>
      <c r="Z22" s="7">
        <f>0.01*('[24]28-Aug-06'!$L23/(0.25*(9-'[24]28-Aug-06'!$F23)))/'[24]28-Aug-06'!$A23</f>
        <v>0.0005070085470085471</v>
      </c>
      <c r="AA22" s="7">
        <f>0.01*('[25]11-Sep-06'!$L23/(0.25*(9-'[25]11-Sep-06'!$F23)))/'[25]11-Sep-06'!$A23</f>
        <v>0.0001361904761904762</v>
      </c>
      <c r="AB22" s="7">
        <f>0.01*('[26]25-Sep-06'!$L23/(0.25*(9-'[26]25-Sep-06'!$F23)))/'[26]25-Sep-06'!$A23</f>
        <v>0.0028780952380952386</v>
      </c>
    </row>
    <row r="23" spans="2:28" ht="12">
      <c r="B23" s="5" t="s">
        <v>14</v>
      </c>
      <c r="C23" s="7">
        <f>0.01*('[1]10-Oct-05'!$L24/(0.25*(9-'[1]10-Oct-05'!$F24)))/'[1]10-Oct-05'!$A24</f>
        <v>0.0018139682539682542</v>
      </c>
      <c r="D23" s="7">
        <f>0.01*('[2]24-Oct-05'!$L24/(0.25*(9-'[2]24-Oct-05'!$F24)))/'[2]24-Oct-05'!$A24</f>
        <v>0.0027019047619047617</v>
      </c>
      <c r="E23" s="7">
        <f>0.01*('[3]7-Nov-05'!$L24/(0.25*(9-'[3]7-Nov-05'!$F24)))/'[3]7-Nov-05'!$A24</f>
        <v>0.0011064052287581702</v>
      </c>
      <c r="F23" s="7">
        <f>0.01*('[4]21-Nov-05'!$L24/(0.25*(9-'[4]21-Nov-05'!$F24)))/'[4]21-Nov-05'!$A24</f>
        <v>0.0010573737373737375</v>
      </c>
      <c r="G23" s="7">
        <f>0.01*('[5]5-Dec-05'!$L24/(0.25*(9-'[5]5-Dec-05'!$F24)))/'[5]5-Dec-05'!$A24</f>
        <v>0.00011174603174603174</v>
      </c>
      <c r="H23" s="7">
        <f>0.01*('[6]19-Dec-05'!$L24/(0.25*(9-'[6]19-Dec-05'!$F24)))/'[6]19-Dec-05'!$A24</f>
        <v>0.00056</v>
      </c>
      <c r="I23" s="7">
        <f>0.01*('[7]2-Jan-06'!$L24/(0.25*(9-'[7]2-Jan-06'!$F24)))/'[7]2-Jan-06'!$A24</f>
        <v>0.000253015873015873</v>
      </c>
      <c r="J23" s="7">
        <f>0.01*('[8]17-Jan-06'!$L24/(0.25*(9-'[8]17-Jan-06'!$F24)))/'[8]17-Jan-06'!$A24</f>
        <v>0.0036717037037037035</v>
      </c>
      <c r="K23" s="7">
        <f>0.01*('[9]30-Jan-06'!$L24/(0.25*(9-'[9]30-Jan-06'!$F24)))/'[9]30-Jan-06'!$A24</f>
        <v>0.005304957264957265</v>
      </c>
      <c r="L23" s="7">
        <f>0.01*('[10]14-Feb-06'!$L24/(0.25*(9-'[10]14-Feb-06'!$F24)))/'[10]14-Feb-06'!$A24</f>
        <v>0.0004525490196078432</v>
      </c>
      <c r="M23" s="7">
        <f>0.01*('[11]27-Feb-06'!$L24/(0.25*(9-'[11]27-Feb-06'!$F24)))/'[11]27-Feb-06'!$A24</f>
        <v>0.0009881481481481482</v>
      </c>
      <c r="N23" s="7">
        <f>0.01*('[12]13-Mar-06'!$L24/(0.25*(9-'[12]13-Mar-06'!$F24)))/'[12]13-Mar-06'!$A24</f>
        <v>0.0004724786324786325</v>
      </c>
      <c r="O23" s="7">
        <f>0.01*('[13]27-Mar-06'!$L24/(0.25*(9-'[13]27-Mar-06'!$F24)))/'[13]27-Mar-06'!$A24</f>
        <v>0.0010022222222222223</v>
      </c>
      <c r="P23" s="7">
        <f>0.01*('[14]10-Apr-06'!$L24/(0.25*(9-'[14]10-Apr-06'!$F24)))/'[14]10-Apr-06'!$A24</f>
        <v>0.0019533333333333334</v>
      </c>
      <c r="Q23" s="7">
        <f>0.01*('[15]24-Apr-06'!$L24/(0.25*(9-'[15]24-Apr-06'!$F24)))/'[15]24-Apr-06'!$A24</f>
        <v>0.0010186111111111112</v>
      </c>
      <c r="R23" s="7">
        <f>0.01*('[16]8-May-06'!$L24/(0.25*(9-'[16]8-May-06'!$F24)))/'[16]8-May-06'!$A24</f>
        <v>0.00036740740740740744</v>
      </c>
      <c r="S23" s="7">
        <f>0.01*('[17]23-May-06'!$L24/(0.25*(9-'[17]23-May-06'!$F24)))/'[17]23-May-06'!$A24</f>
        <v>0.0019351111111111112</v>
      </c>
      <c r="T23" s="7">
        <f>0.01*('[18]5-Jun-06'!$L24/(0.25*(9-'[18]5-Jun-06'!$F24)))/'[18]5-Jun-06'!$A24</f>
        <v>0.0014717948717948718</v>
      </c>
      <c r="U23" s="7">
        <f>0.01*('[19]19-Jun-06'!$L24/(0.25*(9-'[19]19-Jun-06'!$F24)))/'[19]19-Jun-06'!$A24</f>
        <v>0.002493015873015873</v>
      </c>
      <c r="V23" s="7">
        <f>0.01*('[20]4-Jul-06'!$L24/(0.25*(9-'[20]4-Jul-06'!$F24)))/'[20]4-Jul-06'!$A24</f>
        <v>0.005157124183006536</v>
      </c>
      <c r="W23" s="7">
        <f>0.01*('[21]17-Jul-06'!$L24/(0.25*(9-'[21]17-Jul-06'!$F24)))/'[21]17-Jul-06'!$A24</f>
        <v>0.007488484848484848</v>
      </c>
      <c r="X23" s="7">
        <f>0.01*('[22]1-Aug-06'!$L24/(0.25*(9-'[22]1-Aug-06'!$F24)))/'[22]1-Aug-06'!$A24</f>
        <v>0.0031751111111111108</v>
      </c>
      <c r="Y23" s="7">
        <f>0.01*('[23]14-Aug-06'!$L24/(0.25*(9-'[23]14-Aug-06'!$F24)))/'[23]14-Aug-06'!$A24</f>
        <v>0.001341269841269841</v>
      </c>
      <c r="Z23" s="7">
        <f>0.01*('[24]28-Aug-06'!$L24/(0.25*(9-'[24]28-Aug-06'!$F24)))/'[24]28-Aug-06'!$A24</f>
        <v>0.003767179487179487</v>
      </c>
      <c r="AA23" s="7">
        <f>0.01*('[25]11-Sep-06'!$L24/(0.25*(9-'[25]11-Sep-06'!$F24)))/'[25]11-Sep-06'!$A24</f>
        <v>3.7460317460317464E-05</v>
      </c>
      <c r="AB23" s="7">
        <f>0.01*('[26]25-Sep-06'!$L24/(0.25*(9-'[26]25-Sep-06'!$F24)))/'[26]25-Sep-06'!$A24</f>
        <v>0.0019073015873015875</v>
      </c>
    </row>
    <row r="24" spans="2:28" ht="12">
      <c r="B24" s="5" t="s">
        <v>15</v>
      </c>
      <c r="C24" s="7">
        <f>0.01*('[1]10-Oct-05'!$L25/(0.25*(9-'[1]10-Oct-05'!$F25)))/'[1]10-Oct-05'!$A25</f>
        <v>0.0028146031746031745</v>
      </c>
      <c r="D24" s="7">
        <f>0.01*('[2]24-Oct-05'!$L25/(0.25*(9-'[2]24-Oct-05'!$F25)))/'[2]24-Oct-05'!$A25</f>
        <v>0.006270588235294118</v>
      </c>
      <c r="E24" s="7">
        <f>0.01*('[3]7-Nov-05'!$L25/(0.25*(9-'[3]7-Nov-05'!$F25)))/'[3]7-Nov-05'!$A25</f>
        <v>0.0005857777777777778</v>
      </c>
      <c r="F24" s="7">
        <f>0.01*('[4]21-Nov-05'!$L25/(0.25*(9-'[4]21-Nov-05'!$F25)))/'[4]21-Nov-05'!$A25</f>
        <v>0.0026580740740740744</v>
      </c>
      <c r="G24" s="7">
        <f>0.01*('[5]5-Dec-05'!$L25/(0.25*(9-'[5]5-Dec-05'!$F25)))/'[5]5-Dec-05'!$A25</f>
        <v>0.00012603174603174604</v>
      </c>
      <c r="H24" s="7">
        <f>0.01*('[6]19-Dec-05'!$L25/(0.25*(9-'[6]19-Dec-05'!$F25)))/'[6]19-Dec-05'!$A25</f>
        <v>0.001153015873015873</v>
      </c>
      <c r="I24" s="7">
        <f>0.01*('[7]2-Jan-06'!$L25/(0.25*(9-'[7]2-Jan-06'!$F25)))/'[7]2-Jan-06'!$A25</f>
        <v>0.0008127777777777778</v>
      </c>
      <c r="J24" s="7">
        <f>0.01*('[8]17-Jan-06'!$L25/(0.25*(9-'[8]17-Jan-06'!$F25)))/'[8]17-Jan-06'!$A25</f>
        <v>0.0030054700854700855</v>
      </c>
      <c r="K24" s="7">
        <f>0.01*('[9]30-Jan-06'!$L25/(0.25*(9-'[9]30-Jan-06'!$F25)))/'[9]30-Jan-06'!$A25</f>
        <v>0.0014863492063492065</v>
      </c>
      <c r="L24" s="7">
        <f>0.01*('[10]14-Feb-06'!$L25/(0.25*(9-'[10]14-Feb-06'!$F25)))/'[10]14-Feb-06'!$A25</f>
        <v>0.0016619444444444442</v>
      </c>
      <c r="M24" s="7">
        <f>0.01*('[11]27-Feb-06'!$L25/(0.25*(9-'[11]27-Feb-06'!$F25)))/'[11]27-Feb-06'!$A25</f>
        <v>0.0028146666666666667</v>
      </c>
      <c r="N24" s="7">
        <f>0.01*('[12]13-Mar-06'!$L25/(0.25*(9-'[12]13-Mar-06'!$F25)))/'[12]13-Mar-06'!$A25</f>
        <v>0.001396388888888889</v>
      </c>
      <c r="O24" s="7">
        <f>0.01*('[13]27-Mar-06'!$L25/(0.25*(9-'[13]27-Mar-06'!$F25)))/'[13]27-Mar-06'!$A25</f>
        <v>0.001561025641025641</v>
      </c>
      <c r="P24" s="7">
        <f>0.01*('[14]10-Apr-06'!$L25/(0.25*(9-'[14]10-Apr-06'!$F25)))/'[14]10-Apr-06'!$A25</f>
        <v>0.001382857142857143</v>
      </c>
      <c r="Q24" s="7">
        <f>0.01*('[15]24-Apr-06'!$L25/(0.25*(9-'[15]24-Apr-06'!$F25)))/'[15]24-Apr-06'!$A25</f>
        <v>0.0014501587301587301</v>
      </c>
      <c r="R24" s="7">
        <f>0.01*('[16]8-May-06'!$L25/(0.25*(9-'[16]8-May-06'!$F25)))/'[16]8-May-06'!$A25</f>
        <v>0.002093968253968254</v>
      </c>
      <c r="S24" s="7">
        <f>0.01*('[17]23-May-06'!$L25/(0.25*(9-'[17]23-May-06'!$F25)))/'[17]23-May-06'!$A25</f>
        <v>0.0006308888888888888</v>
      </c>
      <c r="T24" s="7">
        <f>0.01*('[18]5-Jun-06'!$L25/(0.25*(9-'[18]5-Jun-06'!$F25)))/'[18]5-Jun-06'!$A25</f>
        <v>0.0033905555555555555</v>
      </c>
      <c r="U24" s="7">
        <f>0.01*('[19]19-Jun-06'!$L25/(0.25*(9-'[19]19-Jun-06'!$F25)))/'[19]19-Jun-06'!$A25</f>
        <v>0.0012998518518518517</v>
      </c>
      <c r="V24" s="7">
        <f>0.01*('[20]4-Jul-06'!$L25/(0.25*(9-'[20]4-Jul-06'!$F25)))/'[20]4-Jul-06'!$A25</f>
        <v>0.0031904273504273504</v>
      </c>
      <c r="W24" s="7">
        <f>0.01*('[21]17-Jul-06'!$L25/(0.25*(9-'[21]17-Jul-06'!$F25)))/'[21]17-Jul-06'!$A25</f>
        <v>0.00027372549019607844</v>
      </c>
      <c r="X24" s="7">
        <f>0.01*('[22]1-Aug-06'!$L25/(0.25*(9-'[22]1-Aug-06'!$F25)))/'[22]1-Aug-06'!$A25</f>
        <v>0.003288888888888889</v>
      </c>
      <c r="Y24" s="7">
        <f>0.01*('[23]14-Aug-06'!$L25/(0.25*(9-'[23]14-Aug-06'!$F25)))/'[23]14-Aug-06'!$A25</f>
        <v>0.0015919191919191921</v>
      </c>
      <c r="Z24" s="7">
        <f>0.01*('[24]28-Aug-06'!$L25/(0.25*(9-'[24]28-Aug-06'!$F25)))/'[24]28-Aug-06'!$A25</f>
        <v>0.0013013888888888888</v>
      </c>
      <c r="AA24" s="7">
        <f>0.01*('[25]11-Sep-06'!$L25/(0.25*(9-'[25]11-Sep-06'!$F25)))/'[25]11-Sep-06'!$A25</f>
        <v>0.00029709401709401715</v>
      </c>
      <c r="AB24" s="7">
        <f>0.01*('[26]25-Sep-06'!$L25/(0.25*(9-'[26]25-Sep-06'!$F25)))/'[26]25-Sep-06'!$A25</f>
        <v>0.002129185185185185</v>
      </c>
    </row>
    <row r="25" spans="2:28" ht="12">
      <c r="B25" s="5" t="s">
        <v>16</v>
      </c>
      <c r="C25" s="7">
        <f>0.01*('[1]10-Oct-05'!$L26/(0.25*(9-'[1]10-Oct-05'!$F26)))/'[1]10-Oct-05'!$A26</f>
        <v>0.0015304761904761904</v>
      </c>
      <c r="D25" s="7">
        <f>0.01*('[2]24-Oct-05'!$L26/(0.25*(9-'[2]24-Oct-05'!$F26)))/'[2]24-Oct-05'!$A26</f>
        <v>0.0027134814814814816</v>
      </c>
      <c r="E25" s="7">
        <f>0.01*('[3]7-Nov-05'!$L26/(0.25*(9-'[3]7-Nov-05'!$F26)))/'[3]7-Nov-05'!$A26</f>
        <v>0.0027633333333333334</v>
      </c>
      <c r="F25" s="7">
        <f>0.01*('[4]21-Nov-05'!$L26/(0.25*(9-'[4]21-Nov-05'!$F26)))/'[4]21-Nov-05'!$A26</f>
        <v>0.0012162091503267974</v>
      </c>
      <c r="G25" s="7">
        <f>0.01*('[5]5-Dec-05'!$L26/(0.25*(9-'[5]5-Dec-05'!$F26)))/'[5]5-Dec-05'!$A26</f>
        <v>0.001381851851851852</v>
      </c>
      <c r="H25" s="7">
        <f>0.01*('[6]19-Dec-05'!$L26/(0.25*(9-'[6]19-Dec-05'!$F26)))/'[6]19-Dec-05'!$A26</f>
        <v>0.002222564102564103</v>
      </c>
      <c r="I25" s="7">
        <f>0.01*('[7]2-Jan-06'!$L26/(0.25*(9-'[7]2-Jan-06'!$F26)))/'[7]2-Jan-06'!$A26</f>
        <v>0.002795294117647059</v>
      </c>
      <c r="J25" s="7">
        <f>0.01*('[8]17-Jan-06'!$L26/(0.25*(9-'[8]17-Jan-06'!$F26)))/'[8]17-Jan-06'!$A26</f>
        <v>0.003437606837606837</v>
      </c>
      <c r="K25" s="7">
        <f>0.01*('[9]30-Jan-06'!$L26/(0.25*(9-'[9]30-Jan-06'!$F26)))/'[9]30-Jan-06'!$A26</f>
        <v>0.012778730158730158</v>
      </c>
      <c r="L25" s="7">
        <f>0.01*('[10]14-Feb-06'!$L26/(0.25*(9-'[10]14-Feb-06'!$F26)))/'[10]14-Feb-06'!$A26</f>
        <v>0.00048034188034188035</v>
      </c>
      <c r="M25" s="7">
        <f>0.01*('[11]27-Feb-06'!$L26/(0.25*(9-'[11]27-Feb-06'!$F26)))/'[11]27-Feb-06'!$A26</f>
        <v>0.002474285714285714</v>
      </c>
      <c r="N25" s="7">
        <f>0.01*('[12]13-Mar-06'!$L26/(0.25*(9-'[12]13-Mar-06'!$F26)))/'[12]13-Mar-06'!$A26</f>
        <v>0.003038222222222222</v>
      </c>
      <c r="O25" s="7">
        <f>0.01*('[13]27-Mar-06'!$L26/(0.25*(9-'[13]27-Mar-06'!$F26)))/'[13]27-Mar-06'!$A26</f>
        <v>0.0005295238095238095</v>
      </c>
      <c r="P25" s="7">
        <f>0.01*('[14]10-Apr-06'!$L26/(0.25*(9-'[14]10-Apr-06'!$F26)))/'[14]10-Apr-06'!$A26</f>
        <v>0.00320280701754386</v>
      </c>
      <c r="Q25" s="7">
        <f>0.01*('[15]24-Apr-06'!$L26/(0.25*(9-'[15]24-Apr-06'!$F26)))/'[15]24-Apr-06'!$A26</f>
        <v>0.004517037037037037</v>
      </c>
      <c r="R25" s="7">
        <f>0.01*('[16]8-May-06'!$L26/(0.25*(9-'[16]8-May-06'!$F26)))/'[16]8-May-06'!$A26</f>
        <v>0.00023111111111111113</v>
      </c>
      <c r="S25" s="7">
        <f>0.01*('[17]23-May-06'!$L26/(0.25*(9-'[17]23-May-06'!$F26)))/'[17]23-May-06'!$A26</f>
        <v>0.0004961111111111111</v>
      </c>
      <c r="T25" s="7">
        <f>0.01*('[18]5-Jun-06'!$L26/(0.25*(9-'[18]5-Jun-06'!$F26)))/'[18]5-Jun-06'!$A26</f>
        <v>0.0005162962962962963</v>
      </c>
      <c r="U25" s="7">
        <f>0.01*('[19]19-Jun-06'!$L26/(0.25*(9-'[19]19-Jun-06'!$F26)))/'[19]19-Jun-06'!$A26</f>
        <v>0.0005466666666666667</v>
      </c>
      <c r="V25" s="7">
        <f>0.01*('[20]4-Jul-06'!$L26/(0.25*(9-'[20]4-Jul-06'!$F26)))/'[20]4-Jul-06'!$A26</f>
        <v>0.00297837037037037</v>
      </c>
      <c r="W25" s="7">
        <f>0.01*('[21]17-Jul-06'!$L26/(0.25*(9-'[21]17-Jul-06'!$F26)))/'[21]17-Jul-06'!$A26</f>
        <v>0.0024983703703703704</v>
      </c>
      <c r="X25" s="7">
        <f>0.01*('[22]1-Aug-06'!$L26/(0.25*(9-'[22]1-Aug-06'!$F26)))/'[22]1-Aug-06'!$A26</f>
        <v>0.0021813333333333337</v>
      </c>
      <c r="Y25" s="7">
        <f>0.01*('[23]14-Aug-06'!$L26/(0.25*(9-'[23]14-Aug-06'!$F26)))/'[23]14-Aug-06'!$A26</f>
        <v>0.0019003703703703706</v>
      </c>
      <c r="Z25" s="7">
        <f>0.01*('[24]28-Aug-06'!$L26/(0.25*(9-'[24]28-Aug-06'!$F26)))/'[24]28-Aug-06'!$A26</f>
        <v>0.003035873015873016</v>
      </c>
      <c r="AA25" s="7">
        <f>0.01*('[25]11-Sep-06'!$L26/(0.25*(9-'[25]11-Sep-06'!$F26)))/'[25]11-Sep-06'!$A26</f>
        <v>0.002908888888888889</v>
      </c>
      <c r="AB25" s="7">
        <f>0.01*('[26]25-Sep-06'!$L26/(0.25*(9-'[26]25-Sep-06'!$F26)))/'[26]25-Sep-06'!$A26</f>
        <v>0.0033302777777777784</v>
      </c>
    </row>
    <row r="26" spans="2:28" ht="12">
      <c r="B26" s="5" t="s">
        <v>17</v>
      </c>
      <c r="C26" s="7">
        <f>0.01*('[1]10-Oct-05'!$L27/(0.25*(9-'[1]10-Oct-05'!$F27)))/'[1]10-Oct-05'!$A27</f>
        <v>0.001361904761904762</v>
      </c>
      <c r="D26" s="7">
        <f>0.01*('[2]24-Oct-05'!$L27/(0.25*(9-'[2]24-Oct-05'!$F27)))/'[2]24-Oct-05'!$A27</f>
        <v>0.0002123809523809524</v>
      </c>
      <c r="E26" s="7">
        <f>0.01*('[3]7-Nov-05'!$L27/(0.25*(9-'[3]7-Nov-05'!$F27)))/'[3]7-Nov-05'!$A27</f>
        <v>0.002646535947712418</v>
      </c>
      <c r="F26" s="7">
        <f>0.01*('[4]21-Nov-05'!$L27/(0.25*(9-'[4]21-Nov-05'!$F27)))/'[4]21-Nov-05'!$A27</f>
        <v>0.0016481481481481484</v>
      </c>
      <c r="G26" s="7">
        <f>0.01*('[5]5-Dec-05'!$L27/(0.25*(9-'[5]5-Dec-05'!$F27)))/'[5]5-Dec-05'!$A27</f>
        <v>0.00413025641025641</v>
      </c>
      <c r="H26" s="7">
        <f>0.01*('[6]19-Dec-05'!$L27/(0.25*(9-'[6]19-Dec-05'!$F27)))/'[6]19-Dec-05'!$A27</f>
        <v>0.0012130158730158731</v>
      </c>
      <c r="I26" s="7">
        <f>0.01*('[7]2-Jan-06'!$L27/(0.25*(9-'[7]2-Jan-06'!$F27)))/'[7]2-Jan-06'!$A27</f>
        <v>0.0005555555555555556</v>
      </c>
      <c r="J26" s="7">
        <f>0.01*('[8]17-Jan-06'!$L27/(0.25*(9-'[8]17-Jan-06'!$F27)))/'[8]17-Jan-06'!$A27</f>
        <v>0.004028888888888889</v>
      </c>
      <c r="K26" s="7">
        <f>0.01*('[9]30-Jan-06'!$L27/(0.25*(9-'[9]30-Jan-06'!$F27)))/'[9]30-Jan-06'!$A27</f>
        <v>0.018974358974358976</v>
      </c>
      <c r="L26" s="7">
        <f>0.01*('[10]14-Feb-06'!$L27/(0.25*(9-'[10]14-Feb-06'!$F27)))/'[10]14-Feb-06'!$A27</f>
        <v>0.0011299346405228758</v>
      </c>
      <c r="M26" s="7">
        <f>0.01*('[11]27-Feb-06'!$L27/(0.25*(9-'[11]27-Feb-06'!$F27)))/'[11]27-Feb-06'!$A27</f>
        <v>0.0032007407407407405</v>
      </c>
      <c r="N26" s="7">
        <f>0.01*('[12]13-Mar-06'!$L27/(0.25*(9-'[12]13-Mar-06'!$F27)))/'[12]13-Mar-06'!$A27</f>
        <v>0.0016768253968253968</v>
      </c>
      <c r="O26" s="7">
        <f>0.01*('[13]27-Mar-06'!$L27/(0.25*(9-'[13]27-Mar-06'!$F27)))/'[13]27-Mar-06'!$A27</f>
        <v>0.00029914529914529915</v>
      </c>
      <c r="P26" s="7">
        <f>0.01*('[14]10-Apr-06'!$L27/(0.25*(9-'[14]10-Apr-06'!$F27)))/'[14]10-Apr-06'!$A27</f>
        <v>0.0007115343915343916</v>
      </c>
      <c r="Q26" s="7">
        <f>0.01*('[15]24-Apr-06'!$L27/(0.25*(9-'[15]24-Apr-06'!$F27)))/'[15]24-Apr-06'!$A27</f>
        <v>0.000677037037037037</v>
      </c>
      <c r="R26" s="7">
        <f>0.01*('[16]8-May-06'!$L27/(0.25*(9-'[16]8-May-06'!$F27)))/'[16]8-May-06'!$A27</f>
        <v>0.0002774074074074074</v>
      </c>
      <c r="S26" s="7">
        <f>0.01*('[17]23-May-06'!$L27/(0.25*(9-'[17]23-May-06'!$F27)))/'[17]23-May-06'!$A27</f>
        <v>0.00012366013071895423</v>
      </c>
      <c r="T26" s="7">
        <f>0.01*('[18]5-Jun-06'!$L27/(0.25*(9-'[18]5-Jun-06'!$F27)))/'[18]5-Jun-06'!$A27</f>
        <v>0.0012236363636363638</v>
      </c>
      <c r="U26" s="7">
        <f>0.01*('[19]19-Jun-06'!$L27/(0.25*(9-'[19]19-Jun-06'!$F27)))/'[19]19-Jun-06'!$A27</f>
        <v>0.0005577777777777778</v>
      </c>
      <c r="V26" s="7">
        <f>0.01*('[20]4-Jul-06'!$L27/(0.25*(9-'[20]4-Jul-06'!$F27)))/'[20]4-Jul-06'!$A27</f>
        <v>0.0014026143790849674</v>
      </c>
      <c r="W26" s="7">
        <f>0.01*('[21]17-Jul-06'!$L27/(0.25*(9-'[21]17-Jul-06'!$F27)))/'[21]17-Jul-06'!$A27</f>
        <v>0.0009851851851851853</v>
      </c>
      <c r="X26" s="7">
        <f>0.01*('[22]1-Aug-06'!$L27/(0.25*(9-'[22]1-Aug-06'!$F27)))/'[22]1-Aug-06'!$A27</f>
        <v>0.0024114285714285713</v>
      </c>
      <c r="Y26" s="7">
        <f>0.01*('[23]14-Aug-06'!$L27/(0.25*(9-'[23]14-Aug-06'!$F27)))/'[23]14-Aug-06'!$A27</f>
        <v>0.0017584126984126985</v>
      </c>
      <c r="Z26" s="7">
        <f>0.01*('[24]28-Aug-06'!$L27/(0.25*(9-'[24]28-Aug-06'!$F27)))/'[24]28-Aug-06'!$A27</f>
        <v>8.17094017094017E-05</v>
      </c>
      <c r="AA26" s="7">
        <f>0.01*('[25]11-Sep-06'!$L27/(0.25*(9-'[25]11-Sep-06'!$F27)))/'[25]11-Sep-06'!$A27</f>
        <v>0.0004999999999999999</v>
      </c>
      <c r="AB26" s="7">
        <f>0.01*('[26]25-Sep-06'!$L27/(0.25*(9-'[26]25-Sep-06'!$F27)))/'[26]25-Sep-06'!$A27</f>
        <v>0.0015677037037037038</v>
      </c>
    </row>
    <row r="27" spans="2:28" ht="12">
      <c r="B27" s="5" t="s">
        <v>18</v>
      </c>
      <c r="C27" s="7">
        <f>0.01*('[1]10-Oct-05'!$L28/(0.25*(9-'[1]10-Oct-05'!$F28)))/'[1]10-Oct-05'!$A28</f>
        <v>0.003617460317460317</v>
      </c>
      <c r="D27" s="7">
        <f>0.01*('[2]24-Oct-05'!$L28/(0.25*(9-'[2]24-Oct-05'!$F28)))/'[2]24-Oct-05'!$A28</f>
        <v>0.003999047619047619</v>
      </c>
      <c r="E27" s="7">
        <f>0.01*('[3]7-Nov-05'!$L28/(0.25*(9-'[3]7-Nov-05'!$F28)))/'[3]7-Nov-05'!$A28</f>
        <v>0.000947450980392157</v>
      </c>
      <c r="F27" s="7">
        <f>0.01*('[4]21-Nov-05'!$L28/(0.25*(9-'[4]21-Nov-05'!$F28)))/'[4]21-Nov-05'!$A28</f>
        <v>0.001004814814814815</v>
      </c>
      <c r="G27" s="7">
        <f>0.01*('[5]5-Dec-05'!$L28/(0.25*(9-'[5]5-Dec-05'!$F28)))/'[5]5-Dec-05'!$A28</f>
        <v>0.0007087179487179488</v>
      </c>
      <c r="H27" s="7">
        <f>0.01*('[6]19-Dec-05'!$L28/(0.25*(9-'[6]19-Dec-05'!$F28)))/'[6]19-Dec-05'!$A28</f>
        <v>0.002092698412698413</v>
      </c>
      <c r="I27" s="7">
        <f>0.01*('[7]2-Jan-06'!$L28/(0.25*(9-'[7]2-Jan-06'!$F28)))/'[7]2-Jan-06'!$A28</f>
        <v>5.688888888888889E-05</v>
      </c>
      <c r="J27" s="7">
        <f>0.01*('[8]17-Jan-06'!$L28/(0.25*(9-'[8]17-Jan-06'!$F28)))/'[8]17-Jan-06'!$A28</f>
        <v>0.0009234920634920634</v>
      </c>
      <c r="K27" s="7">
        <f>0.01*('[9]30-Jan-06'!$L28/(0.25*(9-'[9]30-Jan-06'!$F28)))/'[9]30-Jan-06'!$A28</f>
        <v>0.006606837606837607</v>
      </c>
      <c r="L27" s="7">
        <f>0.01*('[10]14-Feb-06'!$L28/(0.25*(9-'[10]14-Feb-06'!$F28)))/'[10]14-Feb-06'!$A28</f>
        <v>0.0009610457516339869</v>
      </c>
      <c r="M27" s="7">
        <f>0.01*('[11]27-Feb-06'!$L28/(0.25*(9-'[11]27-Feb-06'!$F28)))/'[11]27-Feb-06'!$A28</f>
        <v>0.006098888888888889</v>
      </c>
      <c r="N27" s="7">
        <f>0.01*('[12]13-Mar-06'!$L28/(0.25*(9-'[12]13-Mar-06'!$F28)))/'[12]13-Mar-06'!$A28</f>
        <v>0.0008828571428571428</v>
      </c>
      <c r="O27" s="7">
        <f>0.01*('[13]27-Mar-06'!$L28/(0.25*(9-'[13]27-Mar-06'!$F28)))/'[13]27-Mar-06'!$A28</f>
        <v>0.0026994871794871794</v>
      </c>
      <c r="P27" s="7">
        <f>0.01*('[14]10-Apr-06'!$L28/(0.25*(9-'[14]10-Apr-06'!$F28)))/'[14]10-Apr-06'!$A28</f>
        <v>5.1216931216931215E-05</v>
      </c>
      <c r="Q27" s="7">
        <f>0.01*('[15]24-Apr-06'!$L28/(0.25*(9-'[15]24-Apr-06'!$F28)))/'[15]24-Apr-06'!$A28</f>
        <v>5.580246913580248E-05</v>
      </c>
      <c r="R27" s="7">
        <f>0.01*('[16]8-May-06'!$L28/(0.25*(9-'[16]8-May-06'!$F28)))/'[16]8-May-06'!$A28</f>
        <v>0.0014007407407407408</v>
      </c>
      <c r="S27" s="7">
        <f>0.01*('[17]23-May-06'!$L28/(0.25*(9-'[17]23-May-06'!$F28)))/'[17]23-May-06'!$A28</f>
        <v>0.0011349019607843137</v>
      </c>
      <c r="T27" s="7">
        <f>0.01*('[18]5-Jun-06'!$L28/(0.25*(9-'[18]5-Jun-06'!$F28)))/'[18]5-Jun-06'!$A28</f>
        <v>0.0007276767676767677</v>
      </c>
      <c r="U27" s="7">
        <f>0.01*('[19]19-Jun-06'!$L28/(0.25*(9-'[19]19-Jun-06'!$F28)))/'[19]19-Jun-06'!$A28</f>
        <v>0.005853650793650793</v>
      </c>
      <c r="V27" s="7">
        <f>0.01*('[20]4-Jul-06'!$L28/(0.25*(9-'[20]4-Jul-06'!$F28)))/'[20]4-Jul-06'!$A28</f>
        <v>0.0027179084967320264</v>
      </c>
      <c r="W27" s="7">
        <f>0.01*('[21]17-Jul-06'!$L28/(0.25*(9-'[21]17-Jul-06'!$F28)))/'[21]17-Jul-06'!$A28</f>
        <v>0.00015962962962962966</v>
      </c>
      <c r="X27" s="7">
        <f>0.01*('[22]1-Aug-06'!$L28/(0.25*(9-'[22]1-Aug-06'!$F28)))/'[22]1-Aug-06'!$A28</f>
        <v>0.0007898412698412698</v>
      </c>
      <c r="Y27" s="7">
        <f>0.01*('[23]14-Aug-06'!$L28/(0.25*(9-'[23]14-Aug-06'!$F28)))/'[23]14-Aug-06'!$A28</f>
        <v>0.0034374603174603174</v>
      </c>
      <c r="Z27" s="7">
        <f>0.01*('[24]28-Aug-06'!$L28/(0.25*(9-'[24]28-Aug-06'!$F28)))/'[24]28-Aug-06'!$A28</f>
        <v>0.0010694017094017095</v>
      </c>
      <c r="AA27" s="7">
        <f>0.01*('[25]11-Sep-06'!$L28/(0.25*(9-'[25]11-Sep-06'!$F28)))/'[25]11-Sep-06'!$A28</f>
        <v>0.00037365079365079363</v>
      </c>
      <c r="AB27" s="7">
        <f>0.01*('[26]25-Sep-06'!$L28/(0.25*(9-'[26]25-Sep-06'!$F28)))/'[26]25-Sep-06'!$A28</f>
        <v>0.0026453333333333337</v>
      </c>
    </row>
    <row r="28" spans="2:28" ht="12">
      <c r="B28" s="5" t="s">
        <v>19</v>
      </c>
      <c r="C28" s="7">
        <f>0.01*('[1]10-Oct-05'!$L29/(0.25*(9-'[1]10-Oct-05'!$F29)))/'[1]10-Oct-05'!$A29</f>
        <v>0.0007844444444444445</v>
      </c>
      <c r="D28" s="7">
        <f>0.01*('[2]24-Oct-05'!$L29/(0.25*(9-'[2]24-Oct-05'!$F29)))/'[2]24-Oct-05'!$A29</f>
        <v>0.0014819047619047622</v>
      </c>
      <c r="E28" s="7">
        <f>0.01*('[3]7-Nov-05'!$L29/(0.25*(9-'[3]7-Nov-05'!$F29)))/'[3]7-Nov-05'!$A29</f>
        <v>0.002485</v>
      </c>
      <c r="F28" s="7">
        <f>0.01*('[4]21-Nov-05'!$L29/(0.25*(9-'[4]21-Nov-05'!$F29)))/'[4]21-Nov-05'!$A29</f>
        <v>0.00029414141414141413</v>
      </c>
      <c r="G28" s="7">
        <f>0.01*('[5]5-Dec-05'!$L29/(0.25*(9-'[5]5-Dec-05'!$F29)))/'[5]5-Dec-05'!$A29</f>
        <v>9.587301587301587E-05</v>
      </c>
      <c r="H28" s="7">
        <f>0.01*('[6]19-Dec-05'!$L29/(0.25*(9-'[6]19-Dec-05'!$F29)))/'[6]19-Dec-05'!$A29</f>
        <v>0.0038012698412698415</v>
      </c>
      <c r="I28" s="7">
        <f>0.01*('[7]2-Jan-06'!$L29/(0.25*(9-'[7]2-Jan-06'!$F29)))/'[7]2-Jan-06'!$A29</f>
        <v>0.000606984126984127</v>
      </c>
      <c r="J28" s="7">
        <f>0.01*('[8]17-Jan-06'!$L29/(0.25*(9-'[8]17-Jan-06'!$F29)))/'[8]17-Jan-06'!$A29</f>
        <v>0.0009105185185185185</v>
      </c>
      <c r="K28" s="7">
        <f>0.01*('[9]30-Jan-06'!$L29/(0.25*(9-'[9]30-Jan-06'!$F29)))/'[9]30-Jan-06'!$A29</f>
        <v>0.004869401709401709</v>
      </c>
      <c r="L28" s="7">
        <f>0.01*('[10]14-Feb-06'!$L29/(0.25*(9-'[10]14-Feb-06'!$F29)))/'[10]14-Feb-06'!$A29</f>
        <v>0.000891764705882353</v>
      </c>
      <c r="M28" s="7">
        <f>0.01*('[11]27-Feb-06'!$L29/(0.25*(9-'[11]27-Feb-06'!$F29)))/'[11]27-Feb-06'!$A29</f>
        <v>0.0006881481481481482</v>
      </c>
      <c r="N28" s="7">
        <f>0.01*('[12]13-Mar-06'!$L29/(0.25*(9-'[12]13-Mar-06'!$F29)))/'[12]13-Mar-06'!$A29</f>
        <v>0.0019712820512820515</v>
      </c>
      <c r="O28" s="7">
        <f>0.01*('[13]27-Mar-06'!$L29/(0.25*(9-'[13]27-Mar-06'!$F29)))/'[13]27-Mar-06'!$A29</f>
        <v>0.0012933333333333334</v>
      </c>
      <c r="P28" s="7">
        <f>0.01*('[14]10-Apr-06'!$L29/(0.25*(9-'[14]10-Apr-06'!$F29)))/'[14]10-Apr-06'!$A29</f>
        <v>6.444444444444446E-05</v>
      </c>
      <c r="Q28" s="7">
        <f>0.01*('[15]24-Apr-06'!$L29/(0.25*(9-'[15]24-Apr-06'!$F29)))/'[15]24-Apr-06'!$A29</f>
        <v>0.0003422222222222222</v>
      </c>
      <c r="R28" s="7">
        <f>0.01*('[16]8-May-06'!$L29/(0.25*(9-'[16]8-May-06'!$F29)))/'[16]8-May-06'!$A29</f>
        <v>0.00022740740740740742</v>
      </c>
      <c r="S28" s="7">
        <f>0.01*('[17]23-May-06'!$L29/(0.25*(9-'[17]23-May-06'!$F29)))/'[17]23-May-06'!$A29</f>
        <v>0.0006767407407407407</v>
      </c>
      <c r="T28" s="7">
        <f>0.01*('[18]5-Jun-06'!$L29/(0.25*(9-'[18]5-Jun-06'!$F29)))/'[18]5-Jun-06'!$A29</f>
        <v>0.0032553846153846157</v>
      </c>
      <c r="U28" s="7">
        <f>0.01*('[19]19-Jun-06'!$L29/(0.25*(9-'[19]19-Jun-06'!$F29)))/'[19]19-Jun-06'!$A29</f>
        <v>0.0004787301587301588</v>
      </c>
      <c r="V28" s="7">
        <f>0.01*('[20]4-Jul-06'!$L29/(0.25*(9-'[20]4-Jul-06'!$F29)))/'[20]4-Jul-06'!$A29</f>
        <v>0.0030591176470588237</v>
      </c>
      <c r="W28" s="7">
        <f>0.01*('[21]17-Jul-06'!$L29/(0.25*(9-'[21]17-Jul-06'!$F29)))/'[21]17-Jul-06'!$A29</f>
        <v>0.000406060606060606</v>
      </c>
      <c r="X28" s="7">
        <f>0.01*('[22]1-Aug-06'!$L29/(0.25*(9-'[22]1-Aug-06'!$F29)))/'[22]1-Aug-06'!$A29</f>
        <v>0.0005632592592592593</v>
      </c>
      <c r="Y28" s="7">
        <f>0.01*('[23]14-Aug-06'!$L29/(0.25*(9-'[23]14-Aug-06'!$F29)))/'[23]14-Aug-06'!$A29</f>
        <v>0.0006060317460317461</v>
      </c>
      <c r="Z28" s="7">
        <f>0.01*('[24]28-Aug-06'!$L29/(0.25*(9-'[24]28-Aug-06'!$F29)))/'[24]28-Aug-06'!$A29</f>
        <v>0.001507008547008547</v>
      </c>
      <c r="AA28" s="7">
        <f>0.01*('[25]11-Sep-06'!$L29/(0.25*(9-'[25]11-Sep-06'!$F29)))/'[25]11-Sep-06'!$A29</f>
        <v>0.0005571428571428571</v>
      </c>
      <c r="AB28" s="7">
        <f>0.01*('[26]25-Sep-06'!$L29/(0.25*(9-'[26]25-Sep-06'!$F29)))/'[26]25-Sep-06'!$A29</f>
        <v>0.006907936507936508</v>
      </c>
    </row>
    <row r="29" spans="2:28" ht="12">
      <c r="B29" s="5" t="s">
        <v>20</v>
      </c>
      <c r="C29" s="7">
        <f>0.01*('[1]10-Oct-05'!$L30/(0.25*(9-'[1]10-Oct-05'!$F30)))/'[1]10-Oct-05'!$A30</f>
        <v>0.00042825396825396824</v>
      </c>
      <c r="D29" s="7">
        <f>0.01*('[2]24-Oct-05'!$L30/(0.25*(9-'[2]24-Oct-05'!$F30)))/'[2]24-Oct-05'!$A30</f>
        <v>0.001272063492063492</v>
      </c>
      <c r="E29" s="7">
        <f>0.01*('[3]7-Nov-05'!$L30/(0.25*(9-'[3]7-Nov-05'!$F30)))/'[3]7-Nov-05'!$A30</f>
        <v>0.0006875816993464053</v>
      </c>
      <c r="F29" s="7">
        <f>0.01*('[4]21-Nov-05'!$L30/(0.25*(9-'[4]21-Nov-05'!$F30)))/'[4]21-Nov-05'!$A30</f>
        <v>0.0011466666666666667</v>
      </c>
      <c r="G29" s="7">
        <f>0.01*('[5]5-Dec-05'!$L30/(0.25*(9-'[5]5-Dec-05'!$F30)))/'[5]5-Dec-05'!$A30</f>
        <v>0.0008203174603174604</v>
      </c>
      <c r="H29" s="7">
        <f>0.01*('[6]19-Dec-05'!$L30/(0.25*(9-'[6]19-Dec-05'!$F30)))/'[6]19-Dec-05'!$A30</f>
        <v>0.0002507142857142857</v>
      </c>
      <c r="I29" s="7">
        <f>0.01*('[7]2-Jan-06'!$L30/(0.25*(9-'[7]2-Jan-06'!$F30)))/'[7]2-Jan-06'!$A30</f>
        <v>0.0003264285714285714</v>
      </c>
      <c r="J29" s="7">
        <f>0.01*('[8]17-Jan-06'!$L30/(0.25*(9-'[8]17-Jan-06'!$F30)))/'[8]17-Jan-06'!$A30</f>
        <v>0.001660148148148148</v>
      </c>
      <c r="K29" s="7">
        <f>0.01*('[9]30-Jan-06'!$L30/(0.25*(9-'[9]30-Jan-06'!$F30)))/'[9]30-Jan-06'!$A30</f>
        <v>0.011219145299145302</v>
      </c>
      <c r="L29" s="7">
        <f>0.01*('[10]14-Feb-06'!$L30/(0.25*(9-'[10]14-Feb-06'!$F30)))/'[10]14-Feb-06'!$A30</f>
        <v>0.0005427450980392157</v>
      </c>
      <c r="M29" s="7">
        <f>0.01*('[11]27-Feb-06'!$L30/(0.25*(9-'[11]27-Feb-06'!$F30)))/'[11]27-Feb-06'!$A30</f>
        <v>0.001701111111111111</v>
      </c>
      <c r="N29" s="7">
        <f>0.01*('[12]13-Mar-06'!$L30/(0.25*(9-'[12]13-Mar-06'!$F30)))/'[12]13-Mar-06'!$A30</f>
        <v>0.002923760683760684</v>
      </c>
      <c r="O29" s="7">
        <f>0.01*('[13]27-Mar-06'!$L30/(0.25*(9-'[13]27-Mar-06'!$F30)))/'[13]27-Mar-06'!$A30</f>
        <v>0.0006282539682539683</v>
      </c>
      <c r="P29" s="7">
        <f>0.01*('[14]10-Apr-06'!$L30/(0.25*(9-'[14]10-Apr-06'!$F30)))/'[14]10-Apr-06'!$A30</f>
        <v>0.000742857142857143</v>
      </c>
      <c r="Q29" s="7">
        <f>0.01*('[15]24-Apr-06'!$L30/(0.25*(9-'[15]24-Apr-06'!$F30)))/'[15]24-Apr-06'!$A30</f>
        <v>0.00016305555555555556</v>
      </c>
      <c r="R29" s="7">
        <f>0.01*('[16]8-May-06'!$L30/(0.25*(9-'[16]8-May-06'!$F30)))/'[16]8-May-06'!$A30</f>
        <v>0.0014355555555555554</v>
      </c>
      <c r="S29" s="7">
        <f>0.01*('[17]23-May-06'!$L30/(0.25*(9-'[17]23-May-06'!$F30)))/'[17]23-May-06'!$A30</f>
        <v>0.0036097777777777773</v>
      </c>
      <c r="T29" s="7">
        <f>0.01*('[18]5-Jun-06'!$L30/(0.25*(9-'[18]5-Jun-06'!$F30)))/'[18]5-Jun-06'!$A30</f>
        <v>0.00407008547008547</v>
      </c>
      <c r="U29" s="7">
        <f>0.01*('[19]19-Jun-06'!$L30/(0.25*(9-'[19]19-Jun-06'!$F30)))/'[19]19-Jun-06'!$A30</f>
        <v>0.002515238095238095</v>
      </c>
      <c r="V29" s="7">
        <f>0.01*('[20]4-Jul-06'!$L30/(0.25*(9-'[20]4-Jul-06'!$F30)))/'[20]4-Jul-06'!$A30</f>
        <v>0.00835607843137255</v>
      </c>
      <c r="W29" s="7">
        <f>0.01*('[21]17-Jul-06'!$L30/(0.25*(9-'[21]17-Jul-06'!$F30)))/'[21]17-Jul-06'!$A30</f>
        <v>0.0009656565656565656</v>
      </c>
      <c r="X29" s="7">
        <f>0.01*('[22]1-Aug-06'!$L30/(0.25*(9-'[22]1-Aug-06'!$F30)))/'[22]1-Aug-06'!$A30</f>
        <v>0.0057958518518518515</v>
      </c>
      <c r="Y29" s="7">
        <f>0.01*('[23]14-Aug-06'!$L30/(0.25*(9-'[23]14-Aug-06'!$F30)))/'[23]14-Aug-06'!$A30</f>
        <v>0.0006850793650793651</v>
      </c>
      <c r="Z29" s="7">
        <f>0.01*('[24]28-Aug-06'!$L30/(0.25*(9-'[24]28-Aug-06'!$F30)))/'[24]28-Aug-06'!$A30</f>
        <v>0.0018369230769230767</v>
      </c>
      <c r="AA29" s="7">
        <f>0.01*('[25]11-Sep-06'!$L30/(0.25*(9-'[25]11-Sep-06'!$F30)))/'[25]11-Sep-06'!$A30</f>
        <v>0</v>
      </c>
      <c r="AB29" s="7">
        <f>0.01*('[26]25-Sep-06'!$L30/(0.25*(9-'[26]25-Sep-06'!$F30)))/'[26]25-Sep-06'!$A30</f>
        <v>0.0036644444444444446</v>
      </c>
    </row>
    <row r="31" spans="2:29" s="2" customFormat="1" ht="12">
      <c r="B31" s="4" t="s">
        <v>2</v>
      </c>
      <c r="C31" s="3">
        <f>LEAFDATA0506!C31</f>
        <v>38635</v>
      </c>
      <c r="D31" s="3">
        <f>LEAFDATA0506!D31</f>
        <v>38649</v>
      </c>
      <c r="E31" s="3">
        <f>LEAFDATA0506!E31</f>
        <v>38663</v>
      </c>
      <c r="F31" s="3">
        <f>LEAFDATA0506!F31</f>
        <v>38677</v>
      </c>
      <c r="G31" s="3">
        <f>LEAFDATA0506!G31</f>
        <v>38691</v>
      </c>
      <c r="H31" s="3">
        <f>LEAFDATA0506!H31</f>
        <v>38705</v>
      </c>
      <c r="I31" s="3">
        <f>LEAFDATA0506!I31</f>
        <v>38719</v>
      </c>
      <c r="J31" s="3">
        <f>LEAFDATA0506!J31</f>
        <v>38734</v>
      </c>
      <c r="K31" s="3">
        <f>LEAFDATA0506!K31</f>
        <v>38747</v>
      </c>
      <c r="L31" s="3">
        <f>LEAFDATA0506!L31</f>
        <v>38762</v>
      </c>
      <c r="M31" s="3">
        <f>LEAFDATA0506!M31</f>
        <v>38775</v>
      </c>
      <c r="N31" s="3">
        <f>LEAFDATA0506!N31</f>
        <v>38789</v>
      </c>
      <c r="O31" s="3">
        <f>LEAFDATA0506!O31</f>
        <v>38803</v>
      </c>
      <c r="P31" s="3">
        <f>LEAFDATA0506!P31</f>
        <v>38817</v>
      </c>
      <c r="Q31" s="3">
        <f>LEAFDATA0506!Q31</f>
        <v>38831</v>
      </c>
      <c r="R31" s="3">
        <f>LEAFDATA0506!R31</f>
        <v>38845</v>
      </c>
      <c r="S31" s="3">
        <f>LEAFDATA0506!S31</f>
        <v>38860</v>
      </c>
      <c r="T31" s="3">
        <f>LEAFDATA0506!T31</f>
        <v>38873</v>
      </c>
      <c r="U31" s="3">
        <f>LEAFDATA0506!U31</f>
        <v>38887</v>
      </c>
      <c r="V31" s="3">
        <f>LEAFDATA0506!V31</f>
        <v>38902</v>
      </c>
      <c r="W31" s="3">
        <f>LEAFDATA0506!W31</f>
        <v>38915</v>
      </c>
      <c r="X31" s="3">
        <f>LEAFDATA0506!X31</f>
        <v>38930</v>
      </c>
      <c r="Y31" s="3">
        <f>LEAFDATA0506!Y31</f>
        <v>38943</v>
      </c>
      <c r="Z31" s="3">
        <f>LEAFDATA0506!Z31</f>
        <v>38957</v>
      </c>
      <c r="AA31" s="3">
        <f>LEAFDATA0506!AA31</f>
        <v>38971</v>
      </c>
      <c r="AB31" s="3">
        <f>LEAFDATA0506!AB31</f>
        <v>38985</v>
      </c>
      <c r="AC31" s="11"/>
    </row>
    <row r="32" spans="2:28" ht="12">
      <c r="B32" s="5" t="s">
        <v>22</v>
      </c>
      <c r="C32" s="7">
        <f aca="true" t="shared" si="0" ref="C32:L32">AVERAGE(C12:C17)</f>
        <v>0.0023944444444444443</v>
      </c>
      <c r="D32" s="7">
        <f t="shared" si="0"/>
        <v>0.0018045255731922397</v>
      </c>
      <c r="E32" s="7">
        <f t="shared" si="0"/>
        <v>0.0010118577174459528</v>
      </c>
      <c r="F32" s="7">
        <f t="shared" si="0"/>
        <v>0.002569955337690632</v>
      </c>
      <c r="G32" s="7">
        <f t="shared" si="0"/>
        <v>0.0006688251254917923</v>
      </c>
      <c r="H32" s="7">
        <f t="shared" si="0"/>
        <v>0.0008299506172839505</v>
      </c>
      <c r="I32" s="7">
        <f t="shared" si="0"/>
        <v>0.0008588690476190475</v>
      </c>
      <c r="J32" s="7">
        <f t="shared" si="0"/>
        <v>0.0010761651064984399</v>
      </c>
      <c r="K32" s="7">
        <f t="shared" si="0"/>
        <v>0.003693083536833538</v>
      </c>
      <c r="L32" s="7">
        <f t="shared" si="0"/>
        <v>0.0016983135818429936</v>
      </c>
      <c r="M32" s="7">
        <f aca="true" t="shared" si="1" ref="M32:V32">AVERAGE(M12:M17)</f>
        <v>0.002622402659069326</v>
      </c>
      <c r="N32" s="7">
        <f t="shared" si="1"/>
        <v>0.001171096866096866</v>
      </c>
      <c r="O32" s="7">
        <f t="shared" si="1"/>
        <v>0.0017179934879934884</v>
      </c>
      <c r="P32" s="7">
        <f t="shared" si="1"/>
        <v>0.0015488888888888887</v>
      </c>
      <c r="Q32" s="7">
        <f t="shared" si="1"/>
        <v>0.0015048723036223037</v>
      </c>
      <c r="R32" s="7">
        <f t="shared" si="1"/>
        <v>0.0011849382716049382</v>
      </c>
      <c r="S32" s="7">
        <f t="shared" si="1"/>
        <v>0.0007680464778503995</v>
      </c>
      <c r="T32" s="7">
        <f t="shared" si="1"/>
        <v>0.002339525382025382</v>
      </c>
      <c r="U32" s="7">
        <f t="shared" si="1"/>
        <v>0.0012061164021164022</v>
      </c>
      <c r="V32" s="7">
        <f t="shared" si="1"/>
        <v>0.0036526103090808973</v>
      </c>
      <c r="W32" s="7">
        <f aca="true" t="shared" si="2" ref="W32:AB32">AVERAGE(W12:W17)</f>
        <v>0.0009335937149270484</v>
      </c>
      <c r="X32" s="7">
        <f t="shared" si="2"/>
        <v>0.0011426172839506174</v>
      </c>
      <c r="Y32" s="7">
        <f t="shared" si="2"/>
        <v>0.001887340067340067</v>
      </c>
      <c r="Z32" s="7">
        <f t="shared" si="2"/>
        <v>0.0014513727106227109</v>
      </c>
      <c r="AA32" s="7">
        <f t="shared" si="2"/>
        <v>0.0011774224664224664</v>
      </c>
      <c r="AB32" s="7">
        <f t="shared" si="2"/>
        <v>0.0018925890652557317</v>
      </c>
    </row>
    <row r="33" spans="2:28" ht="12">
      <c r="B33" s="5" t="s">
        <v>23</v>
      </c>
      <c r="C33" s="7">
        <f aca="true" t="shared" si="3" ref="C33:L33">AVERAGE(C18:C23)</f>
        <v>0.004564920634920634</v>
      </c>
      <c r="D33" s="7">
        <f t="shared" si="3"/>
        <v>0.003222458553791887</v>
      </c>
      <c r="E33" s="7">
        <f t="shared" si="3"/>
        <v>0.0037847204066811906</v>
      </c>
      <c r="F33" s="7">
        <f t="shared" si="3"/>
        <v>0.0024616098897471445</v>
      </c>
      <c r="G33" s="7">
        <f t="shared" si="3"/>
        <v>0.0008123368606701942</v>
      </c>
      <c r="H33" s="7">
        <f t="shared" si="3"/>
        <v>0.001466882376882377</v>
      </c>
      <c r="I33" s="7">
        <f t="shared" si="3"/>
        <v>0.0013550099076667706</v>
      </c>
      <c r="J33" s="7">
        <f t="shared" si="3"/>
        <v>0.0038736570343237014</v>
      </c>
      <c r="K33" s="7">
        <f t="shared" si="3"/>
        <v>0.007062010582010582</v>
      </c>
      <c r="L33" s="7">
        <f t="shared" si="3"/>
        <v>0.0016515896957073428</v>
      </c>
      <c r="M33" s="7">
        <f aca="true" t="shared" si="4" ref="M33:V33">AVERAGE(M18:M23)</f>
        <v>0.0019224426807760142</v>
      </c>
      <c r="N33" s="7">
        <f t="shared" si="4"/>
        <v>0.0014811125356125356</v>
      </c>
      <c r="O33" s="7">
        <f t="shared" si="4"/>
        <v>0.0020157453194953193</v>
      </c>
      <c r="P33" s="7">
        <f t="shared" si="4"/>
        <v>0.0017857207834400814</v>
      </c>
      <c r="Q33" s="7">
        <f t="shared" si="4"/>
        <v>0.0016837389770723106</v>
      </c>
      <c r="R33" s="7">
        <f t="shared" si="4"/>
        <v>0.0011520851987518656</v>
      </c>
      <c r="S33" s="7">
        <f t="shared" si="4"/>
        <v>0.0011289311909949166</v>
      </c>
      <c r="T33" s="7">
        <f t="shared" si="4"/>
        <v>0.002101426228092895</v>
      </c>
      <c r="U33" s="7">
        <f t="shared" si="4"/>
        <v>0.0017154942341609007</v>
      </c>
      <c r="V33" s="7">
        <f t="shared" si="4"/>
        <v>0.003414458857047092</v>
      </c>
      <c r="W33" s="7">
        <f aca="true" t="shared" si="5" ref="W33:AB33">AVERAGE(W18:W23)</f>
        <v>0.002794597081930415</v>
      </c>
      <c r="X33" s="7">
        <f t="shared" si="5"/>
        <v>0.003208514991181658</v>
      </c>
      <c r="Y33" s="7">
        <f t="shared" si="5"/>
        <v>0.002829117364117364</v>
      </c>
      <c r="Z33" s="7">
        <f t="shared" si="5"/>
        <v>0.0020092012617012617</v>
      </c>
      <c r="AA33" s="7">
        <f t="shared" si="5"/>
        <v>0.0010083679283679284</v>
      </c>
      <c r="AB33" s="7">
        <f t="shared" si="5"/>
        <v>0.005418305114638449</v>
      </c>
    </row>
    <row r="34" spans="2:28" ht="12">
      <c r="B34" s="5" t="s">
        <v>24</v>
      </c>
      <c r="C34" s="7">
        <f aca="true" t="shared" si="6" ref="C34:W34">AVERAGE(C24:C29)</f>
        <v>0.0017561904761904763</v>
      </c>
      <c r="D34" s="7">
        <f t="shared" si="6"/>
        <v>0.002658244423695404</v>
      </c>
      <c r="E34" s="7">
        <f t="shared" si="6"/>
        <v>0.0016859466230936817</v>
      </c>
      <c r="F34" s="7">
        <f t="shared" si="6"/>
        <v>0.0013280090446953195</v>
      </c>
      <c r="G34" s="7">
        <f t="shared" si="6"/>
        <v>0.001210508072174739</v>
      </c>
      <c r="H34" s="7">
        <f t="shared" si="6"/>
        <v>0.0017888797313797315</v>
      </c>
      <c r="I34" s="7">
        <f t="shared" si="6"/>
        <v>0.0008589881730469966</v>
      </c>
      <c r="J34" s="7">
        <f t="shared" si="6"/>
        <v>0.002327687423687424</v>
      </c>
      <c r="K34" s="7">
        <f t="shared" si="6"/>
        <v>0.009322470492470493</v>
      </c>
      <c r="L34" s="7">
        <f t="shared" si="6"/>
        <v>0.000944629420144126</v>
      </c>
      <c r="M34" s="7">
        <f t="shared" si="6"/>
        <v>0.0028296402116402115</v>
      </c>
      <c r="N34" s="7">
        <f t="shared" si="6"/>
        <v>0.0019815560643060646</v>
      </c>
      <c r="O34" s="7">
        <f t="shared" si="6"/>
        <v>0.0011684615384615386</v>
      </c>
      <c r="P34" s="7">
        <f t="shared" si="6"/>
        <v>0.0010259528450756521</v>
      </c>
      <c r="Q34" s="7">
        <f t="shared" si="6"/>
        <v>0.0012008855085243973</v>
      </c>
      <c r="R34" s="7">
        <f t="shared" si="6"/>
        <v>0.0009443650793650792</v>
      </c>
      <c r="S34" s="7">
        <f t="shared" si="6"/>
        <v>0.0011120134350036308</v>
      </c>
      <c r="T34" s="7">
        <f t="shared" si="6"/>
        <v>0.002197272511439178</v>
      </c>
      <c r="U34" s="7">
        <f t="shared" si="6"/>
        <v>0.0018753192239858907</v>
      </c>
      <c r="V34" s="7">
        <f t="shared" si="6"/>
        <v>0.003617419445841015</v>
      </c>
      <c r="W34" s="7">
        <f t="shared" si="6"/>
        <v>0.0008814379745164059</v>
      </c>
      <c r="X34" s="7">
        <f>AVERAGE(X24:X29)</f>
        <v>0.002505100529100529</v>
      </c>
      <c r="Y34" s="7">
        <f>AVERAGE(Y24:Y29)</f>
        <v>0.001663212281545615</v>
      </c>
      <c r="Z34" s="7">
        <f>AVERAGE(Z24:Z29)</f>
        <v>0.0014720507733007732</v>
      </c>
      <c r="AA34" s="7">
        <f>AVERAGE(AA24:AA29)</f>
        <v>0.0007727960927960926</v>
      </c>
      <c r="AB34" s="7">
        <f>AVERAGE(AB24:AB29)</f>
        <v>0.0033741468253968257</v>
      </c>
    </row>
    <row r="35" spans="2:28" ht="12">
      <c r="B35" s="5" t="s">
        <v>25</v>
      </c>
      <c r="C35" s="7">
        <f aca="true" t="shared" si="7" ref="C35:M35">AVERAGE(C12:C29)</f>
        <v>0.002905185185185185</v>
      </c>
      <c r="D35" s="7">
        <f t="shared" si="7"/>
        <v>0.00256174285022651</v>
      </c>
      <c r="E35" s="7">
        <f t="shared" si="7"/>
        <v>0.0021608415824069423</v>
      </c>
      <c r="F35" s="7">
        <f t="shared" si="7"/>
        <v>0.002119858090711032</v>
      </c>
      <c r="G35" s="7">
        <f t="shared" si="7"/>
        <v>0.0008972233527789084</v>
      </c>
      <c r="H35" s="7">
        <f t="shared" si="7"/>
        <v>0.0013619042418486864</v>
      </c>
      <c r="I35" s="7">
        <f t="shared" si="7"/>
        <v>0.0010242890427776047</v>
      </c>
      <c r="J35" s="7">
        <f t="shared" si="7"/>
        <v>0.002425836521503188</v>
      </c>
      <c r="K35" s="7">
        <f t="shared" si="7"/>
        <v>0.006692521537104873</v>
      </c>
      <c r="L35" s="7">
        <f t="shared" si="7"/>
        <v>0.0014315108992314874</v>
      </c>
      <c r="M35" s="7">
        <f t="shared" si="7"/>
        <v>0.0024581618504951838</v>
      </c>
      <c r="N35" s="7">
        <f aca="true" t="shared" si="8" ref="N35:W35">AVERAGE(N12:N29)</f>
        <v>0.0015445884886718221</v>
      </c>
      <c r="O35" s="7">
        <f t="shared" si="8"/>
        <v>0.0016340667819834487</v>
      </c>
      <c r="P35" s="7">
        <f t="shared" si="8"/>
        <v>0.001453520839134874</v>
      </c>
      <c r="Q35" s="7">
        <f t="shared" si="8"/>
        <v>0.0014631655964063373</v>
      </c>
      <c r="R35" s="7">
        <f t="shared" si="8"/>
        <v>0.0010937961832406277</v>
      </c>
      <c r="S35" s="7">
        <f t="shared" si="8"/>
        <v>0.0010029970346163157</v>
      </c>
      <c r="T35" s="7">
        <f t="shared" si="8"/>
        <v>0.0022127413738524853</v>
      </c>
      <c r="U35" s="7">
        <f t="shared" si="8"/>
        <v>0.001598976620087731</v>
      </c>
      <c r="V35" s="7">
        <f t="shared" si="8"/>
        <v>0.003561496203989668</v>
      </c>
      <c r="W35" s="7">
        <f t="shared" si="8"/>
        <v>0.0015365429237912897</v>
      </c>
      <c r="X35" s="7">
        <f>AVERAGE(X12:X29)</f>
        <v>0.002285410934744268</v>
      </c>
      <c r="Y35" s="7">
        <f>AVERAGE(Y12:Y29)</f>
        <v>0.0021265565710010155</v>
      </c>
      <c r="Z35" s="7">
        <f>AVERAGE(Z12:Z29)</f>
        <v>0.0016442082485415817</v>
      </c>
      <c r="AA35" s="7">
        <f>AVERAGE(AA12:AA29)</f>
        <v>0.0009861954958621626</v>
      </c>
      <c r="AB35" s="7">
        <f>AVERAGE(AB12:AB29)</f>
        <v>0.0035616803350970016</v>
      </c>
    </row>
    <row r="37" spans="2:28" ht="12">
      <c r="B37" s="5" t="s">
        <v>26</v>
      </c>
      <c r="C37">
        <f aca="true" t="shared" si="9" ref="C37:L37">COUNT(C12:C17)</f>
        <v>6</v>
      </c>
      <c r="D37">
        <f t="shared" si="9"/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aca="true" t="shared" si="10" ref="M37:V37">COUNT(M12:M17)</f>
        <v>6</v>
      </c>
      <c r="N37">
        <f t="shared" si="10"/>
        <v>6</v>
      </c>
      <c r="O37">
        <f t="shared" si="10"/>
        <v>6</v>
      </c>
      <c r="P37">
        <f t="shared" si="10"/>
        <v>6</v>
      </c>
      <c r="Q37">
        <f t="shared" si="10"/>
        <v>6</v>
      </c>
      <c r="R37">
        <f t="shared" si="10"/>
        <v>6</v>
      </c>
      <c r="S37">
        <f t="shared" si="10"/>
        <v>6</v>
      </c>
      <c r="T37">
        <f t="shared" si="10"/>
        <v>6</v>
      </c>
      <c r="U37">
        <f t="shared" si="10"/>
        <v>6</v>
      </c>
      <c r="V37">
        <f t="shared" si="10"/>
        <v>6</v>
      </c>
      <c r="W37">
        <f aca="true" t="shared" si="11" ref="W37:AB37">COUNT(W12:W17)</f>
        <v>6</v>
      </c>
      <c r="X37">
        <f t="shared" si="11"/>
        <v>6</v>
      </c>
      <c r="Y37">
        <f t="shared" si="11"/>
        <v>6</v>
      </c>
      <c r="Z37">
        <f t="shared" si="11"/>
        <v>6</v>
      </c>
      <c r="AA37">
        <f t="shared" si="11"/>
        <v>6</v>
      </c>
      <c r="AB37">
        <f t="shared" si="11"/>
        <v>6</v>
      </c>
    </row>
    <row r="38" spans="2:28" ht="12">
      <c r="B38" s="5" t="s">
        <v>27</v>
      </c>
      <c r="C38">
        <f aca="true" t="shared" si="12" ref="C38:L38">COUNT(C18:C23)</f>
        <v>6</v>
      </c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  <c r="K38">
        <f t="shared" si="12"/>
        <v>6</v>
      </c>
      <c r="L38">
        <f t="shared" si="12"/>
        <v>6</v>
      </c>
      <c r="M38">
        <f aca="true" t="shared" si="13" ref="M38:V38">COUNT(M18:M23)</f>
        <v>6</v>
      </c>
      <c r="N38">
        <f t="shared" si="13"/>
        <v>6</v>
      </c>
      <c r="O38">
        <f t="shared" si="13"/>
        <v>6</v>
      </c>
      <c r="P38">
        <f t="shared" si="13"/>
        <v>6</v>
      </c>
      <c r="Q38">
        <f t="shared" si="13"/>
        <v>6</v>
      </c>
      <c r="R38">
        <f t="shared" si="13"/>
        <v>6</v>
      </c>
      <c r="S38">
        <f t="shared" si="13"/>
        <v>6</v>
      </c>
      <c r="T38">
        <f t="shared" si="13"/>
        <v>6</v>
      </c>
      <c r="U38">
        <f t="shared" si="13"/>
        <v>6</v>
      </c>
      <c r="V38">
        <f t="shared" si="13"/>
        <v>6</v>
      </c>
      <c r="W38">
        <f aca="true" t="shared" si="14" ref="W38:AB38">COUNT(W18:W23)</f>
        <v>6</v>
      </c>
      <c r="X38">
        <f t="shared" si="14"/>
        <v>6</v>
      </c>
      <c r="Y38">
        <f t="shared" si="14"/>
        <v>6</v>
      </c>
      <c r="Z38">
        <f t="shared" si="14"/>
        <v>6</v>
      </c>
      <c r="AA38">
        <f t="shared" si="14"/>
        <v>6</v>
      </c>
      <c r="AB38">
        <f t="shared" si="14"/>
        <v>6</v>
      </c>
    </row>
    <row r="39" spans="2:28" ht="12">
      <c r="B39" s="5" t="s">
        <v>28</v>
      </c>
      <c r="C39">
        <f aca="true" t="shared" si="15" ref="C39:L39">COUNT(C24:C29)</f>
        <v>6</v>
      </c>
      <c r="D39">
        <f t="shared" si="15"/>
        <v>6</v>
      </c>
      <c r="E39">
        <f t="shared" si="15"/>
        <v>6</v>
      </c>
      <c r="F39">
        <f t="shared" si="15"/>
        <v>6</v>
      </c>
      <c r="G39">
        <f t="shared" si="15"/>
        <v>6</v>
      </c>
      <c r="H39">
        <f t="shared" si="15"/>
        <v>6</v>
      </c>
      <c r="I39">
        <f t="shared" si="15"/>
        <v>6</v>
      </c>
      <c r="J39">
        <f t="shared" si="15"/>
        <v>6</v>
      </c>
      <c r="K39">
        <f t="shared" si="15"/>
        <v>6</v>
      </c>
      <c r="L39">
        <f t="shared" si="15"/>
        <v>6</v>
      </c>
      <c r="M39">
        <f aca="true" t="shared" si="16" ref="M39:V39">COUNT(M24:M29)</f>
        <v>6</v>
      </c>
      <c r="N39">
        <f t="shared" si="16"/>
        <v>6</v>
      </c>
      <c r="O39">
        <f t="shared" si="16"/>
        <v>6</v>
      </c>
      <c r="P39">
        <f t="shared" si="16"/>
        <v>6</v>
      </c>
      <c r="Q39">
        <f t="shared" si="16"/>
        <v>6</v>
      </c>
      <c r="R39">
        <f t="shared" si="16"/>
        <v>6</v>
      </c>
      <c r="S39">
        <f t="shared" si="16"/>
        <v>6</v>
      </c>
      <c r="T39">
        <f t="shared" si="16"/>
        <v>6</v>
      </c>
      <c r="U39">
        <f t="shared" si="16"/>
        <v>6</v>
      </c>
      <c r="V39">
        <f t="shared" si="16"/>
        <v>6</v>
      </c>
      <c r="W39">
        <f aca="true" t="shared" si="17" ref="W39:AB39">COUNT(W24:W29)</f>
        <v>6</v>
      </c>
      <c r="X39">
        <f t="shared" si="17"/>
        <v>6</v>
      </c>
      <c r="Y39">
        <f t="shared" si="17"/>
        <v>6</v>
      </c>
      <c r="Z39">
        <f t="shared" si="17"/>
        <v>6</v>
      </c>
      <c r="AA39">
        <f t="shared" si="17"/>
        <v>6</v>
      </c>
      <c r="AB39">
        <f t="shared" si="17"/>
        <v>6</v>
      </c>
    </row>
    <row r="40" spans="2:33" ht="12">
      <c r="B40" s="5" t="s">
        <v>29</v>
      </c>
      <c r="C40">
        <f aca="true" t="shared" si="18" ref="C40:L40">COUNT(C12:C29)</f>
        <v>18</v>
      </c>
      <c r="D40">
        <f t="shared" si="18"/>
        <v>18</v>
      </c>
      <c r="E40">
        <f t="shared" si="18"/>
        <v>18</v>
      </c>
      <c r="F40">
        <f t="shared" si="18"/>
        <v>18</v>
      </c>
      <c r="G40">
        <f t="shared" si="18"/>
        <v>18</v>
      </c>
      <c r="H40">
        <f t="shared" si="18"/>
        <v>18</v>
      </c>
      <c r="I40">
        <f t="shared" si="18"/>
        <v>18</v>
      </c>
      <c r="J40">
        <f t="shared" si="18"/>
        <v>18</v>
      </c>
      <c r="K40">
        <f t="shared" si="18"/>
        <v>18</v>
      </c>
      <c r="L40">
        <f t="shared" si="18"/>
        <v>18</v>
      </c>
      <c r="M40">
        <f aca="true" t="shared" si="19" ref="M40:V40">COUNT(M12:M29)</f>
        <v>18</v>
      </c>
      <c r="N40">
        <f t="shared" si="19"/>
        <v>18</v>
      </c>
      <c r="O40">
        <f t="shared" si="19"/>
        <v>18</v>
      </c>
      <c r="P40">
        <f t="shared" si="19"/>
        <v>18</v>
      </c>
      <c r="Q40">
        <f t="shared" si="19"/>
        <v>18</v>
      </c>
      <c r="R40">
        <f t="shared" si="19"/>
        <v>18</v>
      </c>
      <c r="S40">
        <f t="shared" si="19"/>
        <v>18</v>
      </c>
      <c r="T40">
        <f t="shared" si="19"/>
        <v>18</v>
      </c>
      <c r="U40">
        <f t="shared" si="19"/>
        <v>18</v>
      </c>
      <c r="V40">
        <f t="shared" si="19"/>
        <v>18</v>
      </c>
      <c r="W40">
        <f aca="true" t="shared" si="20" ref="W40:AB40">COUNT(W12:W29)</f>
        <v>18</v>
      </c>
      <c r="X40">
        <f t="shared" si="20"/>
        <v>18</v>
      </c>
      <c r="Y40">
        <f t="shared" si="20"/>
        <v>18</v>
      </c>
      <c r="Z40">
        <f t="shared" si="20"/>
        <v>18</v>
      </c>
      <c r="AA40">
        <f t="shared" si="20"/>
        <v>18</v>
      </c>
      <c r="AB40">
        <f t="shared" si="20"/>
        <v>18</v>
      </c>
      <c r="AG40" s="14" t="s">
        <v>67</v>
      </c>
    </row>
    <row r="41" ht="12">
      <c r="AD41"/>
    </row>
    <row r="42" spans="3:35" ht="12">
      <c r="C42" s="1" t="s">
        <v>47</v>
      </c>
      <c r="AC42" s="6" t="s">
        <v>55</v>
      </c>
      <c r="AD42" s="13" t="s">
        <v>44</v>
      </c>
      <c r="AG42" s="13" t="s">
        <v>44</v>
      </c>
      <c r="AI42" s="13" t="s">
        <v>44</v>
      </c>
    </row>
    <row r="43" spans="3:35" ht="12">
      <c r="C43" s="6" t="s">
        <v>43</v>
      </c>
      <c r="D43" s="6" t="s">
        <v>43</v>
      </c>
      <c r="E43" s="6" t="s">
        <v>43</v>
      </c>
      <c r="F43" s="6" t="s">
        <v>43</v>
      </c>
      <c r="G43" s="6" t="s">
        <v>43</v>
      </c>
      <c r="H43" s="6" t="s">
        <v>43</v>
      </c>
      <c r="I43" s="6" t="s">
        <v>43</v>
      </c>
      <c r="J43" s="6" t="s">
        <v>43</v>
      </c>
      <c r="K43" s="6" t="s">
        <v>43</v>
      </c>
      <c r="L43" s="6" t="s">
        <v>43</v>
      </c>
      <c r="M43" s="6" t="s">
        <v>43</v>
      </c>
      <c r="N43" s="6" t="s">
        <v>43</v>
      </c>
      <c r="O43" s="6" t="s">
        <v>43</v>
      </c>
      <c r="P43" s="6" t="s">
        <v>43</v>
      </c>
      <c r="Q43" s="6" t="s">
        <v>43</v>
      </c>
      <c r="R43" s="6" t="s">
        <v>43</v>
      </c>
      <c r="S43" s="6" t="s">
        <v>43</v>
      </c>
      <c r="T43" s="6" t="s">
        <v>43</v>
      </c>
      <c r="U43" s="6" t="s">
        <v>43</v>
      </c>
      <c r="V43" s="6" t="s">
        <v>43</v>
      </c>
      <c r="W43" s="6" t="s">
        <v>43</v>
      </c>
      <c r="X43" s="6" t="s">
        <v>43</v>
      </c>
      <c r="Y43" s="6" t="s">
        <v>43</v>
      </c>
      <c r="Z43" s="6" t="s">
        <v>43</v>
      </c>
      <c r="AA43" s="6" t="s">
        <v>43</v>
      </c>
      <c r="AB43" s="6" t="s">
        <v>43</v>
      </c>
      <c r="AC43" s="6" t="s">
        <v>43</v>
      </c>
      <c r="AD43" s="6" t="s">
        <v>43</v>
      </c>
      <c r="AG43" s="6" t="s">
        <v>43</v>
      </c>
      <c r="AI43" s="6" t="s">
        <v>43</v>
      </c>
    </row>
    <row r="44" spans="2:35" s="2" customFormat="1" ht="12">
      <c r="B44" s="4" t="s">
        <v>2</v>
      </c>
      <c r="C44" s="3">
        <f>LEAFDATA0506!C44</f>
        <v>38635</v>
      </c>
      <c r="D44" s="3">
        <f>LEAFDATA0506!D44</f>
        <v>38649</v>
      </c>
      <c r="E44" s="3">
        <f>LEAFDATA0506!E44</f>
        <v>38663</v>
      </c>
      <c r="F44" s="3">
        <f>LEAFDATA0506!F44</f>
        <v>38677</v>
      </c>
      <c r="G44" s="3">
        <f>LEAFDATA0506!G44</f>
        <v>38691</v>
      </c>
      <c r="H44" s="3">
        <f>LEAFDATA0506!H44</f>
        <v>38705</v>
      </c>
      <c r="I44" s="3">
        <f>LEAFDATA0506!I44</f>
        <v>38719</v>
      </c>
      <c r="J44" s="3">
        <f>LEAFDATA0506!J44</f>
        <v>38734</v>
      </c>
      <c r="K44" s="3">
        <f>LEAFDATA0506!K44</f>
        <v>38747</v>
      </c>
      <c r="L44" s="3">
        <f>LEAFDATA0506!L44</f>
        <v>38762</v>
      </c>
      <c r="M44" s="3">
        <f>LEAFDATA0506!M44</f>
        <v>38775</v>
      </c>
      <c r="N44" s="3">
        <f>LEAFDATA0506!N44</f>
        <v>38789</v>
      </c>
      <c r="O44" s="3">
        <f>LEAFDATA0506!O44</f>
        <v>38803</v>
      </c>
      <c r="P44" s="3">
        <f>LEAFDATA0506!P44</f>
        <v>38817</v>
      </c>
      <c r="Q44" s="3">
        <f>LEAFDATA0506!Q44</f>
        <v>38831</v>
      </c>
      <c r="R44" s="3">
        <f>LEAFDATA0506!R44</f>
        <v>38845</v>
      </c>
      <c r="S44" s="3">
        <f>LEAFDATA0506!S44</f>
        <v>38860</v>
      </c>
      <c r="T44" s="3">
        <f>LEAFDATA0506!T44</f>
        <v>38873</v>
      </c>
      <c r="U44" s="3">
        <f>LEAFDATA0506!U44</f>
        <v>38887</v>
      </c>
      <c r="V44" s="3">
        <f>LEAFDATA0506!V44</f>
        <v>38902</v>
      </c>
      <c r="W44" s="3">
        <f>LEAFDATA0506!W44</f>
        <v>38915</v>
      </c>
      <c r="X44" s="3">
        <f>LEAFDATA0506!X44</f>
        <v>38930</v>
      </c>
      <c r="Y44" s="3">
        <f>LEAFDATA0506!Y44</f>
        <v>38943</v>
      </c>
      <c r="Z44" s="3">
        <f>LEAFDATA0506!Z44</f>
        <v>38957</v>
      </c>
      <c r="AA44" s="3">
        <f>LEAFDATA0506!AA44</f>
        <v>38971</v>
      </c>
      <c r="AB44" s="3">
        <f>LEAFDATA0506!AB44</f>
        <v>38985</v>
      </c>
      <c r="AC44" s="16" t="s">
        <v>54</v>
      </c>
      <c r="AD44" s="16" t="s">
        <v>54</v>
      </c>
      <c r="AG44" s="16" t="s">
        <v>54</v>
      </c>
      <c r="AI44" s="16" t="s">
        <v>52</v>
      </c>
    </row>
    <row r="45" spans="2:39" ht="12">
      <c r="B45" s="5" t="s">
        <v>3</v>
      </c>
      <c r="C45" s="7">
        <f>0.01*('[1]10-Oct-05'!$L13/(0.25*(9-'[1]10-Oct-05'!$F13)))</f>
        <v>0.011137777777777778</v>
      </c>
      <c r="D45" s="7">
        <f>0.01*('[2]24-Oct-05'!$L13/(0.25*(9-'[2]24-Oct-05'!$F13)))</f>
        <v>0.012573333333333334</v>
      </c>
      <c r="E45" s="7">
        <f>0.01*('[3]7-Nov-05'!$L13/(0.25*(9-'[3]7-Nov-05'!$F13)))</f>
        <v>0.007048888888888889</v>
      </c>
      <c r="F45" s="7">
        <f>0.01*('[4]21-Nov-05'!$L13/(0.25*(9-'[4]21-Nov-05'!$F13)))</f>
        <v>0.03775</v>
      </c>
      <c r="G45" s="7">
        <f>0.01*('[5]5-Dec-05'!$L13/(0.25*(9-'[5]5-Dec-05'!$F13)))</f>
        <v>0.0033111111111111115</v>
      </c>
      <c r="H45" s="7">
        <f>0.01*('[6]19-Dec-05'!$L13/(0.25*(9-'[6]19-Dec-05'!$F13)))</f>
        <v>0.0011466666666666667</v>
      </c>
      <c r="I45" s="7">
        <f>0.01*('[7]2-Jan-06'!$L13/(0.25*(9-'[7]2-Jan-06'!$F13)))</f>
        <v>0.011102222222222222</v>
      </c>
      <c r="J45" s="7">
        <f>0.01*('[8]17-Jan-06'!$L13/(0.25*(9-'[8]17-Jan-06'!$F13)))</f>
        <v>0.005675555555555555</v>
      </c>
      <c r="K45" s="7">
        <f>0.01*('[9]30-Jan-06'!$L13/(0.25*(9-'[9]30-Jan-06'!$F13)))</f>
        <v>0.02058222222222222</v>
      </c>
      <c r="L45" s="7">
        <f>0.01*('[10]14-Feb-06'!$L13/(0.25*(9-'[10]14-Feb-06'!$F13)))</f>
        <v>0.001391111111111111</v>
      </c>
      <c r="M45" s="7">
        <f>0.01*('[11]27-Feb-06'!$L13/(0.25*(9-'[11]27-Feb-06'!$F13)))</f>
        <v>0.04338666666666667</v>
      </c>
      <c r="N45" s="7">
        <f>0.01*('[12]13-Mar-06'!$L13/(0.25*(9-'[12]13-Mar-06'!$F13)))</f>
        <v>0.010982222222222223</v>
      </c>
      <c r="O45" s="7">
        <f>0.01*('[13]27-Mar-06'!$L13/(0.25*(9-'[13]27-Mar-06'!$F13)))</f>
        <v>0.01716</v>
      </c>
      <c r="P45" s="7">
        <f>0.01*('[14]10-Apr-06'!$L13/(0.25*(9-'[14]10-Apr-06'!$F13)))</f>
        <v>0.026751111111111114</v>
      </c>
      <c r="Q45" s="7">
        <f>0.01*('[15]24-Apr-06'!$L13/(0.25*(9-'[15]24-Apr-06'!$F13)))</f>
        <v>0</v>
      </c>
      <c r="R45" s="7">
        <f>0.01*('[16]8-May-06'!$L13/(0.25*(9-'[16]8-May-06'!$F13)))</f>
        <v>0.03187555555555555</v>
      </c>
      <c r="S45" s="7">
        <f>0.01*('[17]23-May-06'!$L13/(0.25*(9-'[17]23-May-06'!$F13)))</f>
        <v>0.031822222222222224</v>
      </c>
      <c r="T45" s="7">
        <f>0.01*('[18]5-Jun-06'!$L13/(0.25*(9-'[18]5-Jun-06'!$F13)))</f>
        <v>0.010795555555555555</v>
      </c>
      <c r="U45" s="7">
        <f>0.01*('[19]19-Jun-06'!$L13/(0.25*(9-'[19]19-Jun-06'!$F13)))</f>
        <v>0.00026222222222222223</v>
      </c>
      <c r="V45" s="7">
        <f>0.01*('[20]4-Jul-06'!$L13/(0.25*(9-'[20]4-Jul-06'!$F13)))</f>
        <v>0.056004444444444454</v>
      </c>
      <c r="W45" s="7">
        <f>0.01*('[21]17-Jul-06'!$L13/(0.25*(9-'[21]17-Jul-06'!$F13)))</f>
        <v>0.003942222222222223</v>
      </c>
      <c r="X45" s="7">
        <f>0.01*('[22]1-Aug-06'!$L13/(0.25*(9-'[22]1-Aug-06'!$F13)))</f>
        <v>0.01645777777777778</v>
      </c>
      <c r="Y45" s="7">
        <f>0.01*('[23]14-Aug-06'!$L13/(0.25*(9-'[23]14-Aug-06'!$F13)))</f>
        <v>0.01375111111111111</v>
      </c>
      <c r="Z45" s="7">
        <f>0.01*('[24]28-Aug-06'!$L13/(0.25*(9-'[24]28-Aug-06'!$F13)))</f>
        <v>0.01006222222222222</v>
      </c>
      <c r="AA45" s="7">
        <f>0.01*('[25]11-Sep-06'!$L13/(0.25*(9-'[25]11-Sep-06'!$F13)))</f>
        <v>0.02058222222222222</v>
      </c>
      <c r="AB45" s="7">
        <f>0.01*('[26]25-Sep-06'!$L13/(0.25*(9-'[26]25-Sep-06'!$F13)))</f>
        <v>0.06367555555555555</v>
      </c>
      <c r="AC45" s="8">
        <f aca="true" t="shared" si="21" ref="AC45:AC62">SUM(C45:AB45)</f>
        <v>0.46923000000000004</v>
      </c>
      <c r="AD45" s="8">
        <f aca="true" t="shared" si="22" ref="AD45:AD62">AC45/AC79*365</f>
        <v>0.46923000000000004</v>
      </c>
      <c r="AF45" s="5" t="s">
        <v>3</v>
      </c>
      <c r="AG45" s="8">
        <f aca="true" t="shared" si="23" ref="AG45:AG62">AD45</f>
        <v>0.46923000000000004</v>
      </c>
      <c r="AH45" s="5" t="s">
        <v>3</v>
      </c>
      <c r="AI45" s="8">
        <f>0.5*AG45</f>
        <v>0.23461500000000002</v>
      </c>
      <c r="AK45" s="14" t="s">
        <v>77</v>
      </c>
      <c r="AL45" s="14"/>
      <c r="AM45" s="14"/>
    </row>
    <row r="46" spans="2:39" ht="12">
      <c r="B46" s="5" t="s">
        <v>4</v>
      </c>
      <c r="C46" s="7">
        <f>0.01*('[1]10-Oct-05'!$L14/(0.25*(9-'[1]10-Oct-05'!$F14)))</f>
        <v>0.08240444444444445</v>
      </c>
      <c r="D46" s="7">
        <f>0.01*('[2]24-Oct-05'!$L14/(0.25*(9-'[2]24-Oct-05'!$F14)))</f>
        <v>0.0482488888888889</v>
      </c>
      <c r="E46" s="7">
        <f>0.01*('[3]7-Nov-05'!$L14/(0.25*(9-'[3]7-Nov-05'!$F14)))</f>
        <v>0.029666666666666668</v>
      </c>
      <c r="F46" s="7">
        <f>0.01*('[4]21-Nov-05'!$L14/(0.25*(9-'[4]21-Nov-05'!$F14)))</f>
        <v>0.013137777777777778</v>
      </c>
      <c r="G46" s="7">
        <f>0.01*('[5]5-Dec-05'!$L14/(0.25*(9-'[5]5-Dec-05'!$F14)))</f>
        <v>0.03040444444444445</v>
      </c>
      <c r="H46" s="7">
        <f>0.01*('[6]19-Dec-05'!$L14/(0.25*(9-'[6]19-Dec-05'!$F14)))</f>
        <v>0.013617777777777777</v>
      </c>
      <c r="I46" s="7">
        <f>0.01*('[7]2-Jan-06'!$L14/(0.25*(9-'[7]2-Jan-06'!$F14)))</f>
        <v>0.008488888888888888</v>
      </c>
      <c r="J46" s="7">
        <f>0.01*('[8]17-Jan-06'!$L14/(0.25*(9-'[8]17-Jan-06'!$F14)))</f>
        <v>0.018093333333333333</v>
      </c>
      <c r="K46" s="7">
        <f>0.01*('[9]30-Jan-06'!$L14/(0.25*(9-'[9]30-Jan-06'!$F14)))</f>
        <v>0.08048444444444446</v>
      </c>
      <c r="L46" s="7">
        <f>0.01*('[10]14-Feb-06'!$L14/(0.25*(9-'[10]14-Feb-06'!$F14)))</f>
        <v>0.06978666666666666</v>
      </c>
      <c r="M46" s="7">
        <f>0.01*('[11]27-Feb-06'!$L14/(0.25*(9-'[11]27-Feb-06'!$F14)))</f>
        <v>0.017084444444444444</v>
      </c>
      <c r="N46" s="7">
        <f>0.01*('[12]13-Mar-06'!$L14/(0.25*(9-'[12]13-Mar-06'!$F14)))</f>
        <v>0.007822222222222223</v>
      </c>
      <c r="O46" s="7">
        <f>0.01*('[13]27-Mar-06'!$L14/(0.25*(9-'[13]27-Mar-06'!$F14)))</f>
        <v>0.046582222222222226</v>
      </c>
      <c r="P46" s="7">
        <f>0.01*('[14]10-Apr-06'!$L14/(0.25*(9-'[14]10-Apr-06'!$F14)))</f>
        <v>0.04512888888888889</v>
      </c>
      <c r="Q46" s="7">
        <f>0.01*('[15]24-Apr-06'!$L14/(0.25*(9-'[15]24-Apr-06'!$F14)))</f>
        <v>0.0006622222222222222</v>
      </c>
      <c r="R46" s="7">
        <f>0.01*('[16]8-May-06'!$L14/(0.25*(9-'[16]8-May-06'!$F14)))</f>
        <v>0.02537777777777778</v>
      </c>
      <c r="S46" s="7">
        <f>0.01*('[17]23-May-06'!$L14/(0.25*(9-'[17]23-May-06'!$F14)))</f>
        <v>0.00916</v>
      </c>
      <c r="T46" s="7">
        <f>0.01*('[18]5-Jun-06'!$L14/(0.25*(9-'[18]5-Jun-06'!$F14)))</f>
        <v>0.02380888888888889</v>
      </c>
      <c r="U46" s="7">
        <f>0.01*('[19]19-Jun-06'!$L14/(0.25*(9-'[19]19-Jun-06'!$F14)))</f>
        <v>0.020702222222222223</v>
      </c>
      <c r="V46" s="7">
        <f>0.01*('[20]4-Jul-06'!$L14/(0.25*(9-'[20]4-Jul-06'!$F14)))</f>
        <v>0.022368888888888893</v>
      </c>
      <c r="W46" s="7">
        <f>0.01*('[21]17-Jul-06'!$L14/(0.25*(9-'[21]17-Jul-06'!$F14)))</f>
        <v>0.028271111111111108</v>
      </c>
      <c r="X46" s="7">
        <f>0.01*('[22]1-Aug-06'!$L14/(0.25*(9-'[22]1-Aug-06'!$F14)))</f>
        <v>0.022004444444444445</v>
      </c>
      <c r="Y46" s="7">
        <f>0.01*('[23]14-Aug-06'!$L14/(0.25*(9-'[23]14-Aug-06'!$F14)))</f>
        <v>0.026019999999999998</v>
      </c>
      <c r="Z46" s="7">
        <f>0.01*('[24]28-Aug-06'!$L14/(0.25*(9-'[24]28-Aug-06'!$F14)))</f>
        <v>0.003417777777777778</v>
      </c>
      <c r="AA46" s="7">
        <f>0.01*('[25]11-Sep-06'!$L14/(0.25*(9-'[25]11-Sep-06'!$F14)))</f>
        <v>0.00936</v>
      </c>
      <c r="AB46" s="7">
        <f>0.01*('[26]25-Sep-06'!$L14/(0.25*(9-'[26]25-Sep-06'!$F14)))</f>
        <v>0.002346666666666667</v>
      </c>
      <c r="AC46" s="8">
        <f t="shared" si="21"/>
        <v>0.7044511111111114</v>
      </c>
      <c r="AD46" s="8">
        <f t="shared" si="22"/>
        <v>0.7044511111111114</v>
      </c>
      <c r="AF46" s="5" t="s">
        <v>4</v>
      </c>
      <c r="AG46" s="8">
        <f t="shared" si="23"/>
        <v>0.7044511111111114</v>
      </c>
      <c r="AH46" s="5" t="s">
        <v>4</v>
      </c>
      <c r="AI46" s="8">
        <f aca="true" t="shared" si="24" ref="AI46:AI62">0.5*AG46</f>
        <v>0.3522255555555557</v>
      </c>
      <c r="AK46" s="14"/>
      <c r="AL46" s="14" t="s">
        <v>48</v>
      </c>
      <c r="AM46" s="15">
        <f>AVERAGE(AI45:AI50)</f>
        <v>0.2978505535205535</v>
      </c>
    </row>
    <row r="47" spans="2:35" ht="12">
      <c r="B47" s="5" t="s">
        <v>5</v>
      </c>
      <c r="C47" s="7">
        <f>0.01*('[1]10-Oct-05'!$L15/(0.25*(9-'[1]10-Oct-05'!$F15)))</f>
        <v>0.006293333333333333</v>
      </c>
      <c r="D47" s="7">
        <f>0.01*('[2]24-Oct-05'!$L15/(0.25*(9-'[2]24-Oct-05'!$F15)))</f>
        <v>0.02854222222222222</v>
      </c>
      <c r="E47" s="7">
        <f>0.01*('[3]7-Nov-05'!$L15/(0.25*(9-'[3]7-Nov-05'!$F15)))</f>
        <v>0.004764444444444444</v>
      </c>
      <c r="F47" s="7">
        <f>0.01*('[4]21-Nov-05'!$L15/(0.25*(9-'[4]21-Nov-05'!$F15)))</f>
        <v>0.025671111111111113</v>
      </c>
      <c r="G47" s="7">
        <f>0.01*('[5]5-Dec-05'!$L15/(0.25*(9-'[5]5-Dec-05'!$F15)))</f>
        <v>0.0023022222222222224</v>
      </c>
      <c r="H47" s="7">
        <f>0.01*('[6]19-Dec-05'!$L15/(0.25*(9-'[6]19-Dec-05'!$F15)))</f>
        <v>0.023528888888888887</v>
      </c>
      <c r="I47" s="7">
        <f>0.01*('[7]2-Jan-06'!$L15/(0.25*(9-'[7]2-Jan-06'!$F15)))</f>
        <v>0.0012933333333333334</v>
      </c>
      <c r="J47" s="7">
        <f>0.01*('[8]17-Jan-06'!$L15/(0.25*(9-'[8]17-Jan-06'!$F15)))</f>
        <v>0.02052</v>
      </c>
      <c r="K47" s="7">
        <f>0.01*('[9]30-Jan-06'!$L15/(0.25*(9-'[9]30-Jan-06'!$F15)))</f>
        <v>0.15307555555555558</v>
      </c>
      <c r="L47" s="7">
        <f>0.01*('[10]14-Feb-06'!$L15/(0.25*(9-'[10]14-Feb-06'!$F15)))</f>
        <v>0.0032177777777777777</v>
      </c>
      <c r="M47" s="7">
        <f>0.01*('[11]27-Feb-06'!$L15/(0.25*(9-'[11]27-Feb-06'!$F15)))</f>
        <v>0.036062222222222225</v>
      </c>
      <c r="N47" s="7">
        <f>0.01*('[12]13-Mar-06'!$L15/(0.25*(9-'[12]13-Mar-06'!$F15)))</f>
        <v>0.01716</v>
      </c>
      <c r="O47" s="7">
        <f>0.01*('[13]27-Mar-06'!$L15/(0.25*(9-'[13]27-Mar-06'!$F15)))</f>
        <v>0.01960444444444444</v>
      </c>
      <c r="P47" s="7">
        <f>0.01*('[14]10-Apr-06'!$L15/(0.25*(9-'[14]10-Apr-06'!$F15)))</f>
        <v>0.007253333333333333</v>
      </c>
      <c r="Q47" s="7">
        <f>0.01*('[15]24-Apr-06'!$L15/(0.25*(9-'[15]24-Apr-06'!$F15)))</f>
        <v>0.008893333333333333</v>
      </c>
      <c r="R47" s="7">
        <f>0.01*('[16]8-May-06'!$L15/(0.25*(9-'[16]8-May-06'!$F15)))</f>
        <v>0.007497777777777778</v>
      </c>
      <c r="S47" s="7">
        <f>0.01*('[17]23-May-06'!$L15/(0.25*(9-'[17]23-May-06'!$F15)))</f>
        <v>0.002315555555555556</v>
      </c>
      <c r="T47" s="7">
        <f>0.01*('[18]5-Jun-06'!$L15/(0.25*(9-'[18]5-Jun-06'!$F15)))</f>
        <v>0.04210666666666667</v>
      </c>
      <c r="U47" s="7">
        <f>0.01*('[19]19-Jun-06'!$L15/(0.25*(9-'[19]19-Jun-06'!$F15)))</f>
        <v>0.011111111111111112</v>
      </c>
      <c r="V47" s="7">
        <f>0.01*('[20]4-Jul-06'!$L15/(0.25*(9-'[20]4-Jul-06'!$F15)))</f>
        <v>0.1046711111111111</v>
      </c>
      <c r="W47" s="7">
        <f>0.01*('[21]17-Jul-06'!$L15/(0.25*(9-'[21]17-Jul-06'!$F15)))</f>
        <v>0.02080888888888889</v>
      </c>
      <c r="X47" s="7">
        <f>0.01*('[22]1-Aug-06'!$L15/(0.25*(9-'[22]1-Aug-06'!$F15)))</f>
        <v>0.029128888888888888</v>
      </c>
      <c r="Y47" s="7">
        <f>0.01*('[23]14-Aug-06'!$L15/(0.25*(9-'[23]14-Aug-06'!$F15)))</f>
        <v>0.03111555555555556</v>
      </c>
      <c r="Z47" s="7">
        <f>0.01*('[24]28-Aug-06'!$L15/(0.25*(9-'[24]28-Aug-06'!$F15)))</f>
        <v>0.043826666666666673</v>
      </c>
      <c r="AA47" s="7">
        <f>0.01*('[25]11-Sep-06'!$L15/(0.25*(9-'[25]11-Sep-06'!$F15)))</f>
        <v>0.004586666666666667</v>
      </c>
      <c r="AB47" s="7">
        <f>0.01*('[26]25-Sep-06'!$L15/(0.25*(9-'[26]25-Sep-06'!$F15)))</f>
        <v>0.05031555555555556</v>
      </c>
      <c r="AC47" s="8">
        <f t="shared" si="21"/>
        <v>0.7056666666666666</v>
      </c>
      <c r="AD47" s="8">
        <f t="shared" si="22"/>
        <v>0.7056666666666666</v>
      </c>
      <c r="AF47" s="5" t="s">
        <v>5</v>
      </c>
      <c r="AG47" s="8">
        <f t="shared" si="23"/>
        <v>0.7056666666666666</v>
      </c>
      <c r="AH47" s="5" t="s">
        <v>5</v>
      </c>
      <c r="AI47" s="8">
        <f t="shared" si="24"/>
        <v>0.3528333333333333</v>
      </c>
    </row>
    <row r="48" spans="2:35" ht="12">
      <c r="B48" s="5" t="s">
        <v>6</v>
      </c>
      <c r="C48" s="7">
        <f>0.01*('[1]10-Oct-05'!$L16/(0.25*(9-'[1]10-Oct-05'!$F16)))</f>
        <v>0.03155555555555555</v>
      </c>
      <c r="D48" s="7">
        <f>0.01*('[2]24-Oct-05'!$L16/(0.25*(9-'[2]24-Oct-05'!$F16)))</f>
        <v>0.0070799999999999995</v>
      </c>
      <c r="E48" s="7">
        <f>0.01*('[3]7-Nov-05'!$L16/(0.25*(9-'[3]7-Nov-05'!$F16)))</f>
        <v>0.010648888888888888</v>
      </c>
      <c r="F48" s="7">
        <f>0.01*('[4]21-Nov-05'!$L16/(0.25*(9-'[4]21-Nov-05'!$F16)))</f>
        <v>0.05005333333333334</v>
      </c>
      <c r="G48" s="7">
        <f>0.01*('[5]5-Dec-05'!$L16/(0.25*(9-'[5]5-Dec-05'!$F16)))</f>
        <v>0.002857777777777778</v>
      </c>
      <c r="H48" s="7">
        <f>0.01*('[6]19-Dec-05'!$L16/(0.25*(9-'[6]19-Dec-05'!$F16)))</f>
        <v>0.0029422222222222224</v>
      </c>
      <c r="I48" s="7">
        <f>0.01*('[7]2-Jan-06'!$L16/(0.25*(9-'[7]2-Jan-06'!$F16)))</f>
        <v>0.004582222222222222</v>
      </c>
      <c r="J48" s="7">
        <f>0.01*('[8]17-Jan-06'!$L16/(0.25*(9-'[8]17-Jan-06'!$F16)))</f>
        <v>0.00302</v>
      </c>
      <c r="K48" s="7">
        <f>0.01*('[9]30-Jan-06'!$L16/(0.25*(9-'[9]30-Jan-06'!$F16)))</f>
        <v>0.024093333333333335</v>
      </c>
      <c r="L48" s="7">
        <f>0.01*('[10]14-Feb-06'!$L16/(0.25*(9-'[10]14-Feb-06'!$F16)))</f>
        <v>0.0029822222222222225</v>
      </c>
      <c r="M48" s="7">
        <f>0.01*('[11]27-Feb-06'!$L16/(0.25*(9-'[11]27-Feb-06'!$F16)))</f>
        <v>0.08628888888888887</v>
      </c>
      <c r="N48" s="7">
        <f>0.01*('[12]13-Mar-06'!$L16/(0.25*(9-'[12]13-Mar-06'!$F16)))</f>
        <v>0.021742222222222222</v>
      </c>
      <c r="O48" s="7">
        <f>0.01*('[13]27-Mar-06'!$L16/(0.25*(9-'[13]27-Mar-06'!$F16)))</f>
        <v>0.009337777777777778</v>
      </c>
      <c r="P48" s="7">
        <f>0.01*('[14]10-Apr-06'!$L16/(0.25*(9-'[14]10-Apr-06'!$F16)))</f>
        <v>0.03956</v>
      </c>
      <c r="Q48" s="7">
        <f>0.01*('[15]24-Apr-06'!$L16/(0.25*(9-'[15]24-Apr-06'!$F16)))</f>
        <v>0.009022222222222221</v>
      </c>
      <c r="R48" s="7">
        <f>0.01*('[16]8-May-06'!$L16/(0.25*(9-'[16]8-May-06'!$F16)))</f>
        <v>0.0029377777777777783</v>
      </c>
      <c r="S48" s="7">
        <f>0.01*('[17]23-May-06'!$L16/(0.25*(9-'[17]23-May-06'!$F16)))</f>
        <v>0.0031377777777777775</v>
      </c>
      <c r="T48" s="7">
        <f>0.01*('[18]5-Jun-06'!$L16/(0.25*(9-'[18]5-Jun-06'!$F16)))</f>
        <v>0.02009777777777778</v>
      </c>
      <c r="U48" s="7">
        <f>0.01*('[19]19-Jun-06'!$L16/(0.25*(9-'[19]19-Jun-06'!$F16)))</f>
        <v>0.04879111111111112</v>
      </c>
      <c r="V48" s="7">
        <f>0.01*('[20]4-Jul-06'!$L16/(0.25*(9-'[20]4-Jul-06'!$F16)))</f>
        <v>0.03391111111111111</v>
      </c>
      <c r="W48" s="7">
        <f>0.01*('[21]17-Jul-06'!$L16/(0.25*(9-'[21]17-Jul-06'!$F16)))</f>
        <v>0.0067644444444444445</v>
      </c>
      <c r="X48" s="7">
        <f>0.01*('[22]1-Aug-06'!$L16/(0.25*(9-'[22]1-Aug-06'!$F16)))</f>
        <v>0.011293333333333334</v>
      </c>
      <c r="Y48" s="7">
        <f>0.01*('[23]14-Aug-06'!$L16/(0.25*(9-'[23]14-Aug-06'!$F16)))</f>
        <v>0.005671111111111111</v>
      </c>
      <c r="Z48" s="7">
        <f>0.01*('[24]28-Aug-06'!$L16/(0.25*(9-'[24]28-Aug-06'!$F16)))</f>
        <v>0.014871111111111111</v>
      </c>
      <c r="AA48" s="7">
        <f>0.01*('[25]11-Sep-06'!$L16/(0.25*(9-'[25]11-Sep-06'!$F16)))</f>
        <v>0.0008133333333333333</v>
      </c>
      <c r="AB48" s="7">
        <f>0.01*('[26]25-Sep-06'!$L16/(0.25*(9-'[26]25-Sep-06'!$F16)))</f>
        <v>0.016195555555555557</v>
      </c>
      <c r="AC48" s="8">
        <f t="shared" si="21"/>
        <v>0.4702511111111111</v>
      </c>
      <c r="AD48" s="8">
        <f t="shared" si="22"/>
        <v>0.4702511111111111</v>
      </c>
      <c r="AF48" s="5" t="s">
        <v>6</v>
      </c>
      <c r="AG48" s="8">
        <f t="shared" si="23"/>
        <v>0.4702511111111111</v>
      </c>
      <c r="AH48" s="5" t="s">
        <v>6</v>
      </c>
      <c r="AI48" s="8">
        <f t="shared" si="24"/>
        <v>0.23512555555555556</v>
      </c>
    </row>
    <row r="49" spans="2:35" ht="12">
      <c r="B49" s="5" t="s">
        <v>7</v>
      </c>
      <c r="C49" s="7">
        <f>0.01*('[1]10-Oct-05'!$L17/(0.25*(9-'[1]10-Oct-05'!$F17)))</f>
        <v>0.06916444444444445</v>
      </c>
      <c r="D49" s="7">
        <f>0.01*('[2]24-Oct-05'!$L17/(0.25*(9-'[2]24-Oct-05'!$F17)))</f>
        <v>0.03700888888888889</v>
      </c>
      <c r="E49" s="7">
        <f>0.01*('[3]7-Nov-05'!$L17/(0.25*(9-'[3]7-Nov-05'!$F17)))</f>
        <v>0.010142222222222221</v>
      </c>
      <c r="F49" s="7">
        <f>0.01*('[4]21-Nov-05'!$L17/(0.25*(9-'[4]21-Nov-05'!$F17)))</f>
        <v>0.06527111111111111</v>
      </c>
      <c r="G49" s="7">
        <f>0.01*('[5]5-Dec-05'!$L17/(0.25*(9-'[5]5-Dec-05'!$F17)))</f>
        <v>0.007582222222222223</v>
      </c>
      <c r="H49" s="7">
        <f>0.01*('[6]19-Dec-05'!$L17/(0.25*(9-'[6]19-Dec-05'!$F17)))</f>
        <v>0.010355555555555555</v>
      </c>
      <c r="I49" s="7">
        <f>0.01*('[7]2-Jan-06'!$L17/(0.25*(9-'[7]2-Jan-06'!$F17)))</f>
        <v>0.03606666666666667</v>
      </c>
      <c r="J49" s="7">
        <f>0.01*('[8]17-Jan-06'!$L17/(0.25*(9-'[8]17-Jan-06'!$F17)))</f>
        <v>0.019351111111111114</v>
      </c>
      <c r="K49" s="7">
        <f>0.01*('[9]30-Jan-06'!$L17/(0.25*(9-'[9]30-Jan-06'!$F17)))</f>
        <v>0.023325000000000002</v>
      </c>
      <c r="L49" s="7">
        <f>0.01*('[10]14-Feb-06'!$L17/(0.25*(9-'[10]14-Feb-06'!$F17)))</f>
        <v>0.027675555555555557</v>
      </c>
      <c r="M49" s="7">
        <f>0.01*('[11]27-Feb-06'!$L17/(0.25*(9-'[11]27-Feb-06'!$F17)))</f>
        <v>0.018315555555555557</v>
      </c>
      <c r="N49" s="7">
        <f>0.01*('[12]13-Mar-06'!$L17/(0.25*(9-'[12]13-Mar-06'!$F17)))</f>
        <v>0.02867555555555556</v>
      </c>
      <c r="O49" s="7">
        <f>0.01*('[13]27-Mar-06'!$L17/(0.25*(9-'[13]27-Mar-06'!$F17)))</f>
        <v>0.03945777777777778</v>
      </c>
      <c r="P49" s="7">
        <f>0.01*('[14]10-Apr-06'!$L17/(0.25*(9-'[14]10-Apr-06'!$F17)))</f>
        <v>0.004688888888888888</v>
      </c>
      <c r="Q49" s="7">
        <f>0.01*('[15]24-Apr-06'!$L17/(0.25*(9-'[15]24-Apr-06'!$F17)))</f>
        <v>0.08850666666666668</v>
      </c>
      <c r="R49" s="7">
        <f>0.01*('[16]8-May-06'!$L17/(0.25*(9-'[16]8-May-06'!$F17)))</f>
        <v>0.037831111111111114</v>
      </c>
      <c r="S49" s="7">
        <f>0.01*('[17]23-May-06'!$L17/(0.25*(9-'[17]23-May-06'!$F17)))</f>
        <v>0.01072</v>
      </c>
      <c r="T49" s="7">
        <f>0.01*('[18]5-Jun-06'!$L17/(0.25*(9-'[18]5-Jun-06'!$F17)))</f>
        <v>0.041285</v>
      </c>
      <c r="U49" s="7">
        <f>0.01*('[19]19-Jun-06'!$L17/(0.25*(9-'[19]19-Jun-06'!$F17)))</f>
        <v>0.012324444444444445</v>
      </c>
      <c r="V49" s="7">
        <f>0.01*('[20]4-Jul-06'!$L17/(0.25*(9-'[20]4-Jul-06'!$F17)))</f>
        <v>0.018453333333333335</v>
      </c>
      <c r="W49" s="7">
        <f>0.01*('[21]17-Jul-06'!$L17/(0.25*(9-'[21]17-Jul-06'!$F17)))</f>
        <v>0.019315555555555558</v>
      </c>
      <c r="X49" s="7">
        <f>0.01*('[22]1-Aug-06'!$L17/(0.25*(9-'[22]1-Aug-06'!$F17)))</f>
        <v>0.014848888888888889</v>
      </c>
      <c r="Y49" s="7">
        <f>0.01*('[23]14-Aug-06'!$L17/(0.25*(9-'[23]14-Aug-06'!$F17)))</f>
        <v>0.04377777777777778</v>
      </c>
      <c r="Z49" s="7">
        <f>0.01*('[24]28-Aug-06'!$L17/(0.25*(9-'[24]28-Aug-06'!$F17)))</f>
        <v>0.04629777777777778</v>
      </c>
      <c r="AA49" s="7">
        <f>0.01*('[25]11-Sep-06'!$L17/(0.25*(9-'[25]11-Sep-06'!$F17)))</f>
        <v>0.06221</v>
      </c>
      <c r="AB49" s="7">
        <f>0.01*('[26]25-Sep-06'!$L17/(0.25*(9-'[26]25-Sep-06'!$F17)))</f>
        <v>0.01627111111111111</v>
      </c>
      <c r="AC49" s="8">
        <f t="shared" si="21"/>
        <v>0.8089222222222222</v>
      </c>
      <c r="AD49" s="8">
        <f t="shared" si="22"/>
        <v>0.8089222222222222</v>
      </c>
      <c r="AF49" s="5" t="s">
        <v>7</v>
      </c>
      <c r="AG49" s="8">
        <f t="shared" si="23"/>
        <v>0.8089222222222222</v>
      </c>
      <c r="AH49" s="5" t="s">
        <v>7</v>
      </c>
      <c r="AI49" s="8">
        <f t="shared" si="24"/>
        <v>0.4044611111111111</v>
      </c>
    </row>
    <row r="50" spans="2:35" ht="12">
      <c r="B50" s="5" t="s">
        <v>8</v>
      </c>
      <c r="C50" s="7">
        <f>0.01*('[1]10-Oct-05'!$L18/(0.25*(9-'[1]10-Oct-05'!$F18)))</f>
        <v>0.0005777777777777779</v>
      </c>
      <c r="D50" s="7">
        <f>0.01*('[2]24-Oct-05'!$L18/(0.25*(9-'[2]24-Oct-05'!$F18)))</f>
        <v>0.024084444444444443</v>
      </c>
      <c r="E50" s="7">
        <f>0.01*('[3]7-Nov-05'!$L18/(0.25*(9-'[3]7-Nov-05'!$F18)))</f>
        <v>0.017257777777777778</v>
      </c>
      <c r="F50" s="7">
        <f>0.01*('[4]21-Nov-05'!$L18/(0.25*(9-'[4]21-Nov-05'!$F18)))</f>
        <v>0.03471111111111111</v>
      </c>
      <c r="G50" s="7">
        <f>0.01*('[5]5-Dec-05'!$L18/(0.25*(9-'[5]5-Dec-05'!$F18)))</f>
        <v>0.006417777777777778</v>
      </c>
      <c r="H50" s="7">
        <f>0.01*('[6]19-Dec-05'!$L18/(0.25*(9-'[6]19-Dec-05'!$F18)))</f>
        <v>0.019995555555555555</v>
      </c>
      <c r="I50" s="7">
        <f>0.01*('[7]2-Jan-06'!$L18/(0.25*(9-'[7]2-Jan-06'!$F18)))</f>
        <v>0.010773333333333333</v>
      </c>
      <c r="J50" s="7">
        <f>0.01*('[8]17-Jan-06'!$L18/(0.25*(9-'[8]17-Jan-06'!$F18)))</f>
        <v>0.02374222222222222</v>
      </c>
      <c r="K50" s="7">
        <f>0.01*('[9]30-Jan-06'!$L18/(0.25*(9-'[9]30-Jan-06'!$F18)))</f>
        <v>0.00804</v>
      </c>
      <c r="L50" s="7">
        <f>0.01*('[10]14-Feb-06'!$L18/(0.25*(9-'[10]14-Feb-06'!$F18)))</f>
        <v>0.03615111111111111</v>
      </c>
      <c r="M50" s="7">
        <f>0.01*('[11]27-Feb-06'!$L18/(0.25*(9-'[11]27-Feb-06'!$F18)))</f>
        <v>0.0003733333333333334</v>
      </c>
      <c r="N50" s="7">
        <f>0.01*('[12]13-Mar-06'!$L18/(0.25*(9-'[12]13-Mar-06'!$F18)))</f>
        <v>0.02116</v>
      </c>
      <c r="O50" s="7">
        <f>0.01*('[13]27-Mar-06'!$L18/(0.25*(9-'[13]27-Mar-06'!$F18)))</f>
        <v>0.0020044444444444445</v>
      </c>
      <c r="P50" s="7">
        <f>0.01*('[14]10-Apr-06'!$L18/(0.25*(9-'[14]10-Apr-06'!$F18)))</f>
        <v>0.006724444444444444</v>
      </c>
      <c r="Q50" s="7">
        <f>0.01*('[15]24-Apr-06'!$L18/(0.25*(9-'[15]24-Apr-06'!$F18)))</f>
        <v>0.013453333333333335</v>
      </c>
      <c r="R50" s="7">
        <f>0.01*('[16]8-May-06'!$L18/(0.25*(9-'[16]8-May-06'!$F18)))</f>
        <v>0.0004711111111111111</v>
      </c>
      <c r="S50" s="7">
        <f>0.01*('[17]23-May-06'!$L18/(0.25*(9-'[17]23-May-06'!$F18)))</f>
        <v>0.013564444444444447</v>
      </c>
      <c r="T50" s="7">
        <f>0.01*('[18]5-Jun-06'!$L18/(0.25*(9-'[18]5-Jun-06'!$F18)))</f>
        <v>0.03756</v>
      </c>
      <c r="U50" s="7">
        <f>0.01*('[19]19-Jun-06'!$L18/(0.25*(9-'[19]19-Jun-06'!$F18)))</f>
        <v>0.012937777777777777</v>
      </c>
      <c r="V50" s="7">
        <f>0.01*('[20]4-Jul-06'!$L18/(0.25*(9-'[20]4-Jul-06'!$F18)))</f>
        <v>0.07204444444444445</v>
      </c>
      <c r="W50" s="7">
        <f>0.01*('[21]17-Jul-06'!$L18/(0.25*(9-'[21]17-Jul-06'!$F18)))</f>
        <v>0.0036088888888888893</v>
      </c>
      <c r="X50" s="7">
        <f>0.01*('[22]1-Aug-06'!$L18/(0.25*(9-'[22]1-Aug-06'!$F18)))</f>
        <v>0.009102222222222223</v>
      </c>
      <c r="Y50" s="7">
        <f>0.01*('[23]14-Aug-06'!$L18/(0.25*(9-'[23]14-Aug-06'!$F18)))</f>
        <v>0.005382222222222223</v>
      </c>
      <c r="Z50" s="7">
        <f>0.01*('[24]28-Aug-06'!$L18/(0.25*(9-'[24]28-Aug-06'!$F18)))</f>
        <v>0.009115555555555557</v>
      </c>
      <c r="AA50" s="7">
        <f>0.01*('[25]11-Sep-06'!$L18/(0.25*(9-'[25]11-Sep-06'!$F18)))</f>
        <v>0.005200000000000001</v>
      </c>
      <c r="AB50" s="7">
        <f>0.01*('[26]25-Sep-06'!$L18/(0.25*(9-'[26]25-Sep-06'!$F18)))</f>
        <v>0.02009333333333333</v>
      </c>
      <c r="AC50" s="8">
        <f t="shared" si="21"/>
        <v>0.4145466666666667</v>
      </c>
      <c r="AD50" s="8">
        <f t="shared" si="22"/>
        <v>0.41568553113553114</v>
      </c>
      <c r="AF50" s="5" t="s">
        <v>8</v>
      </c>
      <c r="AG50" s="8">
        <f t="shared" si="23"/>
        <v>0.41568553113553114</v>
      </c>
      <c r="AH50" s="5" t="s">
        <v>8</v>
      </c>
      <c r="AI50" s="8">
        <f t="shared" si="24"/>
        <v>0.20784276556776557</v>
      </c>
    </row>
    <row r="51" spans="2:39" ht="12">
      <c r="B51" s="5" t="s">
        <v>9</v>
      </c>
      <c r="C51" s="7">
        <f>0.01*('[1]10-Oct-05'!$L19/(0.25*(9-'[1]10-Oct-05'!$F19)))</f>
        <v>0.053648888888888885</v>
      </c>
      <c r="D51" s="7">
        <f>0.01*('[2]24-Oct-05'!$L19/(0.25*(9-'[2]24-Oct-05'!$F19)))</f>
        <v>0.05658666666666666</v>
      </c>
      <c r="E51" s="7">
        <f>0.01*('[3]7-Nov-05'!$L19/(0.25*(9-'[3]7-Nov-05'!$F19)))</f>
        <v>0.04916</v>
      </c>
      <c r="F51" s="7">
        <f>0.01*('[4]21-Nov-05'!$L19/(0.25*(9-'[4]21-Nov-05'!$F19)))</f>
        <v>0.06156444444444444</v>
      </c>
      <c r="G51" s="7">
        <f>0.01*('[5]5-Dec-05'!$L19/(0.25*(9-'[5]5-Dec-05'!$F19)))</f>
        <v>0.012386666666666666</v>
      </c>
      <c r="H51" s="7">
        <f>0.01*('[6]19-Dec-05'!$L19/(0.25*(9-'[6]19-Dec-05'!$F19)))</f>
        <v>0.010684444444444443</v>
      </c>
      <c r="I51" s="7">
        <f>0.01*('[7]2-Jan-06'!$L19/(0.25*(9-'[7]2-Jan-06'!$F19)))</f>
        <v>0.009857777777777778</v>
      </c>
      <c r="J51" s="7">
        <f>0.01*('[8]17-Jan-06'!$L19/(0.25*(9-'[8]17-Jan-06'!$F19)))</f>
        <v>0.05106222222222223</v>
      </c>
      <c r="K51" s="7">
        <f>0.01*('[9]30-Jan-06'!$L19/(0.25*(9-'[9]30-Jan-06'!$F19)))</f>
        <v>0.09538222222222223</v>
      </c>
      <c r="L51" s="7">
        <f>0.01*('[10]14-Feb-06'!$L19/(0.25*(9-'[10]14-Feb-06'!$F19)))</f>
        <v>0.021035555555555554</v>
      </c>
      <c r="M51" s="7">
        <f>0.01*('[11]27-Feb-06'!$L19/(0.25*(9-'[11]27-Feb-06'!$F19)))</f>
        <v>0.03228888888888889</v>
      </c>
      <c r="N51" s="7">
        <f>0.01*('[12]13-Mar-06'!$L19/(0.25*(9-'[12]13-Mar-06'!$F19)))</f>
        <v>0.01832</v>
      </c>
      <c r="O51" s="7">
        <f>0.01*('[13]27-Mar-06'!$L19/(0.25*(9-'[13]27-Mar-06'!$F19)))</f>
        <v>0.010431111111111111</v>
      </c>
      <c r="P51" s="7">
        <f>0.01*('[14]10-Apr-06'!$L19/(0.25*(9-'[14]10-Apr-06'!$F19)))</f>
        <v>0.027515555555555557</v>
      </c>
      <c r="Q51" s="7">
        <f>0.01*('[15]24-Apr-06'!$L19/(0.25*(9-'[15]24-Apr-06'!$F19)))</f>
        <v>0.04185777777777777</v>
      </c>
      <c r="R51" s="7">
        <f>0.01*('[16]8-May-06'!$L19/(0.25*(9-'[16]8-May-06'!$F19)))</f>
        <v>0.053017777777777775</v>
      </c>
      <c r="S51" s="7">
        <f>0.01*('[17]23-May-06'!$L19/(0.25*(9-'[17]23-May-06'!$F19)))</f>
        <v>0.0033466666666666666</v>
      </c>
      <c r="T51" s="7">
        <f>0.01*('[18]5-Jun-06'!$L19/(0.25*(9-'[18]5-Jun-06'!$F19)))</f>
        <v>0.056773333333333335</v>
      </c>
      <c r="U51" s="7">
        <f>0.01*('[19]19-Jun-06'!$L19/(0.25*(9-'[19]19-Jun-06'!$F19)))</f>
        <v>0.018297777777777777</v>
      </c>
      <c r="V51" s="7">
        <f>0.01*('[20]4-Jul-06'!$L19/(0.25*(9-'[20]4-Jul-06'!$F19)))</f>
        <v>0.015733333333333332</v>
      </c>
      <c r="W51" s="7">
        <f>0.01*('[21]17-Jul-06'!$L19/(0.25*(9-'[21]17-Jul-06'!$F19)))</f>
        <v>0.06187111111111111</v>
      </c>
      <c r="X51" s="7">
        <f>0.01*('[22]1-Aug-06'!$L19/(0.25*(9-'[22]1-Aug-06'!$F19)))</f>
        <v>0.02905333333333333</v>
      </c>
      <c r="Y51" s="7">
        <f>0.01*('[23]14-Aug-06'!$L19/(0.25*(9-'[23]14-Aug-06'!$F19)))</f>
        <v>0.050026666666666664</v>
      </c>
      <c r="Z51" s="7">
        <f>0.01*('[24]28-Aug-06'!$L19/(0.25*(9-'[24]28-Aug-06'!$F19)))</f>
        <v>0.07108444444444445</v>
      </c>
      <c r="AA51" s="7">
        <f>0.01*('[25]11-Sep-06'!$L19/(0.25*(9-'[25]11-Sep-06'!$F19)))</f>
        <v>0.02034666666666667</v>
      </c>
      <c r="AB51" s="7">
        <f>0.01*('[26]25-Sep-06'!$L19/(0.25*(9-'[26]25-Sep-06'!$F19)))</f>
        <v>0.1862222222222222</v>
      </c>
      <c r="AC51" s="8">
        <f t="shared" si="21"/>
        <v>1.1175555555555556</v>
      </c>
      <c r="AD51" s="8">
        <f t="shared" si="22"/>
        <v>1.1175555555555556</v>
      </c>
      <c r="AF51" s="5" t="s">
        <v>9</v>
      </c>
      <c r="AG51" s="8">
        <f t="shared" si="23"/>
        <v>1.1175555555555556</v>
      </c>
      <c r="AH51" s="5" t="s">
        <v>9</v>
      </c>
      <c r="AI51" s="8">
        <f t="shared" si="24"/>
        <v>0.5587777777777778</v>
      </c>
      <c r="AK51" s="14" t="s">
        <v>77</v>
      </c>
      <c r="AL51" s="14"/>
      <c r="AM51" s="14"/>
    </row>
    <row r="52" spans="2:39" ht="12">
      <c r="B52" s="5" t="s">
        <v>10</v>
      </c>
      <c r="C52" s="7">
        <f>0.01*('[1]10-Oct-05'!$L20/(0.25*(9-'[1]10-Oct-05'!$F20)))</f>
        <v>0.05691555555555555</v>
      </c>
      <c r="D52" s="7">
        <f>0.01*('[2]24-Oct-05'!$L20/(0.25*(9-'[2]24-Oct-05'!$F20)))</f>
        <v>0.012315555555555555</v>
      </c>
      <c r="E52" s="7">
        <f>0.01*('[3]7-Nov-05'!$L20/(0.25*(9-'[3]7-Nov-05'!$F20)))</f>
        <v>0.003675555555555555</v>
      </c>
      <c r="F52" s="7">
        <f>0.01*('[4]21-Nov-05'!$L20/(0.25*(9-'[4]21-Nov-05'!$F20)))</f>
        <v>0.01456</v>
      </c>
      <c r="G52" s="7">
        <f>0.01*('[5]5-Dec-05'!$L20/(0.25*(9-'[5]5-Dec-05'!$F20)))</f>
        <v>0.015031111111111111</v>
      </c>
      <c r="H52" s="7">
        <f>0.01*('[6]19-Dec-05'!$L20/(0.25*(9-'[6]19-Dec-05'!$F20)))</f>
        <v>0.001217777777777778</v>
      </c>
      <c r="I52" s="7">
        <f>0.01*('[7]2-Jan-06'!$L20/(0.25*(9-'[7]2-Jan-06'!$F20)))</f>
        <v>0.02494666666666667</v>
      </c>
      <c r="J52" s="7">
        <f>0.01*('[8]17-Jan-06'!$L20/(0.25*(9-'[8]17-Jan-06'!$F20)))</f>
        <v>0.00252</v>
      </c>
      <c r="K52" s="7">
        <f>0.01*('[9]30-Jan-06'!$L20/(0.25*(9-'[9]30-Jan-06'!$F20)))</f>
        <v>0.04876888888888889</v>
      </c>
      <c r="L52" s="7">
        <f>0.01*('[10]14-Feb-06'!$L20/(0.25*(9-'[10]14-Feb-06'!$F20)))</f>
        <v>0.0012533333333333333</v>
      </c>
      <c r="M52" s="7">
        <f>0.01*('[11]27-Feb-06'!$L20/(0.25*(9-'[11]27-Feb-06'!$F20)))</f>
        <v>0.00010666666666666667</v>
      </c>
      <c r="N52" s="7">
        <f>0.01*('[12]13-Mar-06'!$L20/(0.25*(9-'[12]13-Mar-06'!$F20)))</f>
        <v>0.015253333333333332</v>
      </c>
      <c r="O52" s="7">
        <f>0.01*('[13]27-Mar-06'!$L20/(0.25*(9-'[13]27-Mar-06'!$F20)))</f>
        <v>0.000977777777777778</v>
      </c>
      <c r="P52" s="7">
        <f>0.01*('[14]10-Apr-06'!$L20/(0.25*(9-'[14]10-Apr-06'!$F20)))</f>
        <v>0.020675555555555558</v>
      </c>
      <c r="Q52" s="7">
        <f>0.01*('[15]24-Apr-06'!$L20/(0.25*(9-'[15]24-Apr-06'!$F20)))</f>
        <v>0.002346666666666667</v>
      </c>
      <c r="R52" s="7">
        <f>0.01*('[16]8-May-06'!$L20/(0.25*(9-'[16]8-May-06'!$F20)))</f>
        <v>0.0009866666666666667</v>
      </c>
      <c r="S52" s="7">
        <f>0.01*('[17]23-May-06'!$L20/(0.25*(9-'[17]23-May-06'!$F20)))</f>
        <v>0.018804444444444443</v>
      </c>
      <c r="T52" s="7">
        <f>0.01*('[18]5-Jun-06'!$L20/(0.25*(9-'[18]5-Jun-06'!$F20)))</f>
        <v>0.007662222222222223</v>
      </c>
      <c r="U52" s="7">
        <f>0.01*('[19]19-Jun-06'!$L20/(0.25*(9-'[19]19-Jun-06'!$F20)))</f>
        <v>0.0019244444444444446</v>
      </c>
      <c r="V52" s="7">
        <f>0.01*('[20]4-Jul-06'!$L20/(0.25*(9-'[20]4-Jul-06'!$F20)))</f>
        <v>0.025853333333333332</v>
      </c>
      <c r="W52" s="7">
        <f>0.01*('[21]17-Jul-06'!$L20/(0.25*(9-'[21]17-Jul-06'!$F20)))</f>
        <v>0.0019911111111111115</v>
      </c>
      <c r="X52" s="7">
        <f>0.01*('[22]1-Aug-06'!$L20/(0.25*(9-'[22]1-Aug-06'!$F20)))</f>
        <v>0.020671111111111112</v>
      </c>
      <c r="Y52" s="7">
        <f>0.01*('[23]14-Aug-06'!$L20/(0.25*(9-'[23]14-Aug-06'!$F20)))</f>
        <v>0.007426666666666667</v>
      </c>
      <c r="Z52" s="7">
        <f>0.01*('[24]28-Aug-06'!$L20/(0.25*(9-'[24]28-Aug-06'!$F20)))</f>
        <v>0.002031111111111111</v>
      </c>
      <c r="AA52" s="7">
        <f>0.01*('[25]11-Sep-06'!$L20/(0.25*(9-'[25]11-Sep-06'!$F20)))</f>
        <v>0.014671111111111112</v>
      </c>
      <c r="AB52" s="7">
        <f>0.01*('[26]25-Sep-06'!$L20/(0.25*(9-'[26]25-Sep-06'!$F20)))</f>
        <v>0.03626666666666667</v>
      </c>
      <c r="AC52" s="8">
        <f t="shared" si="21"/>
        <v>0.3588533333333334</v>
      </c>
      <c r="AD52" s="8">
        <f t="shared" si="22"/>
        <v>0.357872859744991</v>
      </c>
      <c r="AF52" s="5" t="s">
        <v>10</v>
      </c>
      <c r="AG52" s="8">
        <f t="shared" si="23"/>
        <v>0.357872859744991</v>
      </c>
      <c r="AH52" s="5" t="s">
        <v>10</v>
      </c>
      <c r="AI52" s="8">
        <f t="shared" si="24"/>
        <v>0.1789364298724955</v>
      </c>
      <c r="AK52" s="14"/>
      <c r="AL52" s="14" t="s">
        <v>49</v>
      </c>
      <c r="AM52" s="15">
        <f>AVERAGE(AI51:AI56)</f>
        <v>0.4642650156065475</v>
      </c>
    </row>
    <row r="53" spans="2:35" ht="12">
      <c r="B53" s="5" t="s">
        <v>11</v>
      </c>
      <c r="C53" s="7">
        <f>0.01*('[1]10-Oct-05'!$L21/(0.25*(9-'[1]10-Oct-05'!$F21)))</f>
        <v>0.03583555555555556</v>
      </c>
      <c r="D53" s="7">
        <f>0.01*('[2]24-Oct-05'!$L21/(0.25*(9-'[2]24-Oct-05'!$F21)))</f>
        <v>0.022039999999999997</v>
      </c>
      <c r="E53" s="7">
        <f>0.01*('[3]7-Nov-05'!$L21/(0.25*(9-'[3]7-Nov-05'!$F21)))</f>
        <v>0.012582222222222222</v>
      </c>
      <c r="F53" s="7">
        <f>0.01*('[4]21-Nov-05'!$L21/(0.25*(9-'[4]21-Nov-05'!$F21)))</f>
        <v>0.0023955555555555557</v>
      </c>
      <c r="G53" s="7">
        <f>0.01*('[5]5-Dec-05'!$L21/(0.25*(9-'[5]5-Dec-05'!$F21)))</f>
        <v>0.004333333333333334</v>
      </c>
      <c r="H53" s="7">
        <f>0.01*('[6]19-Dec-05'!$L21/(0.25*(9-'[6]19-Dec-05'!$F21)))</f>
        <v>0.024084444444444443</v>
      </c>
      <c r="I53" s="7">
        <f>0.01*('[7]2-Jan-06'!$L21/(0.25*(9-'[7]2-Jan-06'!$F21)))</f>
        <v>0.00636</v>
      </c>
      <c r="J53" s="7">
        <f>0.01*('[8]17-Jan-06'!$L21/(0.25*(9-'[8]17-Jan-06'!$F21)))</f>
        <v>0.01938222222222222</v>
      </c>
      <c r="K53" s="7">
        <f>0.01*('[9]30-Jan-06'!$L21/(0.25*(9-'[9]30-Jan-06'!$F21)))</f>
        <v>0.06703111111111111</v>
      </c>
      <c r="L53" s="7">
        <f>0.01*('[10]14-Feb-06'!$L21/(0.25*(9-'[10]14-Feb-06'!$F21)))</f>
        <v>0.004724444444444444</v>
      </c>
      <c r="M53" s="7">
        <f>0.01*('[11]27-Feb-06'!$L21/(0.25*(9-'[11]27-Feb-06'!$F21)))</f>
        <v>0.011364444444444444</v>
      </c>
      <c r="N53" s="7">
        <f>0.01*('[12]13-Mar-06'!$L21/(0.25*(9-'[12]13-Mar-06'!$F21)))</f>
        <v>0.009831111111111112</v>
      </c>
      <c r="O53" s="7">
        <f>0.01*('[13]27-Mar-06'!$L21/(0.25*(9-'[13]27-Mar-06'!$F21)))</f>
        <v>0.025822222222222222</v>
      </c>
      <c r="P53" s="7">
        <f>0.01*('[14]10-Apr-06'!$L21/(0.25*(9-'[14]10-Apr-06'!$F21)))</f>
        <v>0.027782222222222226</v>
      </c>
      <c r="Q53" s="7">
        <f>0.01*('[15]24-Apr-06'!$L21/(0.25*(9-'[15]24-Apr-06'!$F21)))</f>
        <v>0.006493333333333334</v>
      </c>
      <c r="R53" s="7">
        <f>0.01*('[16]8-May-06'!$L21/(0.25*(9-'[16]8-May-06'!$F21)))</f>
        <v>0.005546666666666667</v>
      </c>
      <c r="S53" s="7">
        <f>0.01*('[17]23-May-06'!$L21/(0.25*(9-'[17]23-May-06'!$F21)))</f>
        <v>0.0003955555555555555</v>
      </c>
      <c r="T53" s="7">
        <f>0.01*('[18]5-Jun-06'!$L21/(0.25*(9-'[18]5-Jun-06'!$F21)))</f>
        <v>0.009377777777777777</v>
      </c>
      <c r="U53" s="7">
        <f>0.01*('[19]19-Jun-06'!$L21/(0.25*(9-'[19]19-Jun-06'!$F21)))</f>
        <v>0.00368</v>
      </c>
      <c r="V53" s="7">
        <f>0.01*('[20]4-Jul-06'!$L21/(0.25*(9-'[20]4-Jul-06'!$F21)))</f>
        <v>0.008008888888888888</v>
      </c>
      <c r="W53" s="7">
        <f>0.01*('[21]17-Jul-06'!$L21/(0.25*(9-'[21]17-Jul-06'!$F21)))</f>
        <v>0.0029066666666666668</v>
      </c>
      <c r="X53" s="7">
        <f>0.01*('[22]1-Aug-06'!$L21/(0.25*(9-'[22]1-Aug-06'!$F21)))</f>
        <v>0.020622222222222222</v>
      </c>
      <c r="Y53" s="7">
        <f>0.01*('[23]14-Aug-06'!$L21/(0.25*(9-'[23]14-Aug-06'!$F21)))</f>
        <v>0.009497777777777779</v>
      </c>
      <c r="Z53" s="7">
        <f>0.01*('[24]28-Aug-06'!$L21/(0.25*(9-'[24]28-Aug-06'!$F21)))</f>
        <v>0.011742222222222223</v>
      </c>
      <c r="AA53" s="7">
        <f>0.01*('[25]11-Sep-06'!$L21/(0.25*(9-'[25]11-Sep-06'!$F21)))</f>
        <v>0.008182222222222223</v>
      </c>
      <c r="AB53" s="7">
        <f>0.01*('[26]25-Sep-06'!$L21/(0.25*(9-'[26]25-Sep-06'!$F21)))</f>
        <v>0.041080000000000005</v>
      </c>
      <c r="AC53" s="8">
        <f t="shared" si="21"/>
        <v>0.40110222222222214</v>
      </c>
      <c r="AD53" s="8">
        <f t="shared" si="22"/>
        <v>0.40110222222222214</v>
      </c>
      <c r="AF53" s="5" t="s">
        <v>11</v>
      </c>
      <c r="AG53" s="8">
        <f t="shared" si="23"/>
        <v>0.40110222222222214</v>
      </c>
      <c r="AH53" s="5" t="s">
        <v>11</v>
      </c>
      <c r="AI53" s="8">
        <f t="shared" si="24"/>
        <v>0.20055111111111107</v>
      </c>
    </row>
    <row r="54" spans="2:35" ht="12">
      <c r="B54" s="5" t="s">
        <v>12</v>
      </c>
      <c r="C54" s="7">
        <f>0.01*('[1]10-Oct-05'!$L22/(0.25*(9-'[1]10-Oct-05'!$F22)))</f>
        <v>0.16695555555555555</v>
      </c>
      <c r="D54" s="7">
        <f>0.01*('[2]24-Oct-05'!$L22/(0.25*(9-'[2]24-Oct-05'!$F22)))</f>
        <v>0.1236711111111111</v>
      </c>
      <c r="E54" s="7">
        <f>0.01*('[3]7-Nov-05'!$L22/(0.25*(9-'[3]7-Nov-05'!$F22)))</f>
        <v>0.07891111111111111</v>
      </c>
      <c r="F54" s="7">
        <f>0.01*('[4]21-Nov-05'!$L22/(0.25*(9-'[4]21-Nov-05'!$F22)))</f>
        <v>0.07457777777777778</v>
      </c>
      <c r="G54" s="7">
        <f>0.01*('[5]5-Dec-05'!$L22/(0.25*(9-'[5]5-Dec-05'!$F22)))</f>
        <v>0.02924888888888889</v>
      </c>
      <c r="H54" s="7">
        <f>0.01*('[6]19-Dec-05'!$L22/(0.25*(9-'[6]19-Dec-05'!$F22)))</f>
        <v>0.07240444444444445</v>
      </c>
      <c r="I54" s="7">
        <f>0.01*('[7]2-Jan-06'!$L22/(0.25*(9-'[7]2-Jan-06'!$F22)))</f>
        <v>0.07260888888888889</v>
      </c>
      <c r="J54" s="7">
        <f>0.01*('[8]17-Jan-06'!$L22/(0.25*(9-'[8]17-Jan-06'!$F22)))</f>
        <v>0.18133333333333332</v>
      </c>
      <c r="K54" s="7">
        <f>0.01*('[9]30-Jan-06'!$L22/(0.25*(9-'[9]30-Jan-06'!$F22)))</f>
        <v>0.20933333333333334</v>
      </c>
      <c r="L54" s="7">
        <f>0.01*('[10]14-Feb-06'!$L22/(0.25*(9-'[10]14-Feb-06'!$F22)))</f>
        <v>0.1242488888888889</v>
      </c>
      <c r="M54" s="7">
        <f>0.01*('[11]27-Feb-06'!$L22/(0.25*(9-'[11]27-Feb-06'!$F22)))</f>
        <v>0.05987111111111111</v>
      </c>
      <c r="N54" s="7">
        <f>0.01*('[12]13-Mar-06'!$L22/(0.25*(9-'[12]13-Mar-06'!$F22)))</f>
        <v>0.06156444444444444</v>
      </c>
      <c r="O54" s="7">
        <f>0.01*('[13]27-Mar-06'!$L22/(0.25*(9-'[13]27-Mar-06'!$F22)))</f>
        <v>0.100245</v>
      </c>
      <c r="P54" s="7">
        <f>0.01*('[14]10-Apr-06'!$L22/(0.25*(9-'[14]10-Apr-06'!$F22)))</f>
        <v>0.020186666666666665</v>
      </c>
      <c r="Q54" s="7">
        <f>0.01*('[15]24-Apr-06'!$L22/(0.25*(9-'[15]24-Apr-06'!$F22)))</f>
        <v>0.04441333333333334</v>
      </c>
      <c r="R54" s="7">
        <f>0.01*('[16]8-May-06'!$L22/(0.25*(9-'[16]8-May-06'!$F22)))</f>
        <v>0.014142222222222223</v>
      </c>
      <c r="S54" s="7">
        <f>0.01*('[17]23-May-06'!$L22/(0.25*(9-'[17]23-May-06'!$F22)))</f>
        <v>0.03484</v>
      </c>
      <c r="T54" s="7">
        <f>0.01*('[18]5-Jun-06'!$L22/(0.25*(9-'[18]5-Jun-06'!$F22)))</f>
        <v>0.047831111111111116</v>
      </c>
      <c r="U54" s="7">
        <f>0.01*('[19]19-Jun-06'!$L22/(0.25*(9-'[19]19-Jun-06'!$F22)))</f>
        <v>0.06608444444444445</v>
      </c>
      <c r="V54" s="7">
        <f>0.01*('[20]4-Jul-06'!$L22/(0.25*(9-'[20]4-Jul-06'!$F22)))</f>
        <v>0.14450222222222223</v>
      </c>
      <c r="W54" s="7">
        <f>0.01*('[21]17-Jul-06'!$L22/(0.25*(9-'[21]17-Jul-06'!$F22)))</f>
        <v>0.05077777777777778</v>
      </c>
      <c r="X54" s="7">
        <f>0.01*('[22]1-Aug-06'!$L22/(0.25*(9-'[22]1-Aug-06'!$F22)))</f>
        <v>0.10338222222222221</v>
      </c>
      <c r="Y54" s="7">
        <f>0.01*('[23]14-Aug-06'!$L22/(0.25*(9-'[23]14-Aug-06'!$F22)))</f>
        <v>0.10436000000000001</v>
      </c>
      <c r="Z54" s="7">
        <f>0.01*('[24]28-Aug-06'!$L22/(0.25*(9-'[24]28-Aug-06'!$F22)))</f>
        <v>0.02976888888888889</v>
      </c>
      <c r="AA54" s="7">
        <f>0.01*('[25]11-Sep-06'!$L22/(0.25*(9-'[25]11-Sep-06'!$F22)))</f>
        <v>0.03750666666666667</v>
      </c>
      <c r="AB54" s="7">
        <f>0.01*('[26]25-Sep-06'!$L22/(0.25*(9-'[26]25-Sep-06'!$F22)))</f>
        <v>0.14426</v>
      </c>
      <c r="AC54" s="8">
        <f t="shared" si="21"/>
        <v>2.197029444444445</v>
      </c>
      <c r="AD54" s="8">
        <f t="shared" si="22"/>
        <v>2.20306523962149</v>
      </c>
      <c r="AF54" s="5" t="s">
        <v>12</v>
      </c>
      <c r="AG54" s="8">
        <f t="shared" si="23"/>
        <v>2.20306523962149</v>
      </c>
      <c r="AH54" s="5" t="s">
        <v>12</v>
      </c>
      <c r="AI54" s="8">
        <f t="shared" si="24"/>
        <v>1.101532619810745</v>
      </c>
    </row>
    <row r="55" spans="2:35" ht="12">
      <c r="B55" s="5" t="s">
        <v>13</v>
      </c>
      <c r="C55" s="7">
        <f>0.01*('[1]10-Oct-05'!$L23/(0.25*(9-'[1]10-Oct-05'!$F23)))</f>
        <v>0.044702222222222227</v>
      </c>
      <c r="D55" s="7">
        <f>0.01*('[2]24-Oct-05'!$L23/(0.25*(9-'[2]24-Oct-05'!$F23)))</f>
        <v>0.022840000000000003</v>
      </c>
      <c r="E55" s="7">
        <f>0.01*('[3]7-Nov-05'!$L23/(0.25*(9-'[3]7-Nov-05'!$F23)))</f>
        <v>0.2008888888888889</v>
      </c>
      <c r="F55" s="7">
        <f>0.01*('[4]21-Nov-05'!$L23/(0.25*(9-'[4]21-Nov-05'!$F23)))</f>
        <v>0.02480444444444445</v>
      </c>
      <c r="G55" s="7">
        <f>0.01*('[5]5-Dec-05'!$L23/(0.25*(9-'[5]5-Dec-05'!$F23)))</f>
        <v>0.0007688888888888888</v>
      </c>
      <c r="H55" s="7">
        <f>0.01*('[6]19-Dec-05'!$L23/(0.25*(9-'[6]19-Dec-05'!$F23)))</f>
        <v>0.006893333333333334</v>
      </c>
      <c r="I55" s="7">
        <f>0.01*('[7]2-Jan-06'!$L23/(0.25*(9-'[7]2-Jan-06'!$F23)))</f>
        <v>0.007404444444444444</v>
      </c>
      <c r="J55" s="7">
        <f>0.01*('[8]17-Jan-06'!$L23/(0.25*(9-'[8]17-Jan-06'!$F23)))</f>
        <v>0.016675555555555555</v>
      </c>
      <c r="K55" s="7">
        <f>0.01*('[9]30-Jan-06'!$L23/(0.25*(9-'[9]30-Jan-06'!$F23)))</f>
        <v>0.07165333333333333</v>
      </c>
      <c r="L55" s="7">
        <f>0.01*('[10]14-Feb-06'!$L23/(0.25*(9-'[10]14-Feb-06'!$F23)))</f>
        <v>0.004613333333333334</v>
      </c>
      <c r="M55" s="7">
        <f>0.01*('[11]27-Feb-06'!$L23/(0.25*(9-'[11]27-Feb-06'!$F23)))</f>
        <v>0.022942222222222225</v>
      </c>
      <c r="N55" s="7">
        <f>0.01*('[12]13-Mar-06'!$L23/(0.25*(9-'[12]13-Mar-06'!$F23)))</f>
        <v>0.010586666666666666</v>
      </c>
      <c r="O55" s="7">
        <f>0.01*('[13]27-Mar-06'!$L23/(0.25*(9-'[13]27-Mar-06'!$F23)))</f>
        <v>0.015026666666666666</v>
      </c>
      <c r="P55" s="7">
        <f>0.01*('[14]10-Apr-06'!$L23/(0.25*(9-'[14]10-Apr-06'!$F23)))</f>
        <v>0.04792444444444444</v>
      </c>
      <c r="Q55" s="7">
        <f>0.01*('[15]24-Apr-06'!$L23/(0.25*(9-'[15]24-Apr-06'!$F23)))</f>
        <v>0.002831111111111111</v>
      </c>
      <c r="R55" s="7">
        <f>0.01*('[16]8-May-06'!$L23/(0.25*(9-'[16]8-May-06'!$F23)))</f>
        <v>0.012497777777777776</v>
      </c>
      <c r="S55" s="7">
        <f>0.01*('[17]23-May-06'!$L23/(0.25*(9-'[17]23-May-06'!$F23)))</f>
        <v>0.020511111111111112</v>
      </c>
      <c r="T55" s="7">
        <f>0.01*('[18]5-Jun-06'!$L23/(0.25*(9-'[18]5-Jun-06'!$F23)))</f>
        <v>0.012093333333333334</v>
      </c>
      <c r="U55" s="7">
        <f>0.01*('[19]19-Jun-06'!$L23/(0.25*(9-'[19]19-Jun-06'!$F23)))</f>
        <v>0.020284444444444442</v>
      </c>
      <c r="V55" s="7">
        <f>0.01*('[20]4-Jul-06'!$L23/(0.25*(9-'[20]4-Jul-06'!$F23)))</f>
        <v>0.058217777777777785</v>
      </c>
      <c r="W55" s="7">
        <f>0.01*('[21]17-Jul-06'!$L23/(0.25*(9-'[21]17-Jul-06'!$F23)))</f>
        <v>0.0017955555555555559</v>
      </c>
      <c r="X55" s="7">
        <f>0.01*('[22]1-Aug-06'!$L23/(0.25*(9-'[22]1-Aug-06'!$F23)))</f>
        <v>0.06593777777777778</v>
      </c>
      <c r="Y55" s="7">
        <f>0.01*('[23]14-Aug-06'!$L23/(0.25*(9-'[23]14-Aug-06'!$F23)))</f>
        <v>0.032675555555555555</v>
      </c>
      <c r="Z55" s="7">
        <f>0.01*('[24]28-Aug-06'!$L23/(0.25*(9-'[24]28-Aug-06'!$F23)))</f>
        <v>0.006591111111111112</v>
      </c>
      <c r="AA55" s="7">
        <f>0.01*('[25]11-Sep-06'!$L23/(0.25*(9-'[25]11-Sep-06'!$F23)))</f>
        <v>0.0019066666666666665</v>
      </c>
      <c r="AB55" s="7">
        <f>0.01*('[26]25-Sep-06'!$L23/(0.25*(9-'[26]25-Sep-06'!$F23)))</f>
        <v>0.04029333333333334</v>
      </c>
      <c r="AC55" s="8">
        <f t="shared" si="21"/>
        <v>0.77336</v>
      </c>
      <c r="AD55" s="8">
        <f t="shared" si="22"/>
        <v>0.7754846153846155</v>
      </c>
      <c r="AF55" s="5" t="s">
        <v>13</v>
      </c>
      <c r="AG55" s="8">
        <f t="shared" si="23"/>
        <v>0.7754846153846155</v>
      </c>
      <c r="AH55" s="5" t="s">
        <v>13</v>
      </c>
      <c r="AI55" s="8">
        <f t="shared" si="24"/>
        <v>0.3877423076923078</v>
      </c>
    </row>
    <row r="56" spans="2:35" ht="12">
      <c r="B56" s="5" t="s">
        <v>14</v>
      </c>
      <c r="C56" s="7">
        <f>0.01*('[1]10-Oct-05'!$L24/(0.25*(9-'[1]10-Oct-05'!$F24)))</f>
        <v>0.02539555555555556</v>
      </c>
      <c r="D56" s="7">
        <f>0.01*('[2]24-Oct-05'!$L24/(0.25*(9-'[2]24-Oct-05'!$F24)))</f>
        <v>0.03782666666666666</v>
      </c>
      <c r="E56" s="7">
        <f>0.01*('[3]7-Nov-05'!$L24/(0.25*(9-'[3]7-Nov-05'!$F24)))</f>
        <v>0.018808888888888892</v>
      </c>
      <c r="F56" s="7">
        <f>0.01*('[4]21-Nov-05'!$L24/(0.25*(9-'[4]21-Nov-05'!$F24)))</f>
        <v>0.011631111111111113</v>
      </c>
      <c r="G56" s="7">
        <f>0.01*('[5]5-Dec-05'!$L24/(0.25*(9-'[5]5-Dec-05'!$F24)))</f>
        <v>0.0015644444444444445</v>
      </c>
      <c r="H56" s="7">
        <f>0.01*('[6]19-Dec-05'!$L24/(0.25*(9-'[6]19-Dec-05'!$F24)))</f>
        <v>0.00784</v>
      </c>
      <c r="I56" s="7">
        <f>0.01*('[7]2-Jan-06'!$L24/(0.25*(9-'[7]2-Jan-06'!$F24)))</f>
        <v>0.003542222222222222</v>
      </c>
      <c r="J56" s="7">
        <f>0.01*('[8]17-Jan-06'!$L24/(0.25*(9-'[8]17-Jan-06'!$F24)))</f>
        <v>0.05507555555555555</v>
      </c>
      <c r="K56" s="7">
        <f>0.01*('[9]30-Jan-06'!$L24/(0.25*(9-'[9]30-Jan-06'!$F24)))</f>
        <v>0.06896444444444445</v>
      </c>
      <c r="L56" s="7">
        <f>0.01*('[10]14-Feb-06'!$L24/(0.25*(9-'[10]14-Feb-06'!$F24)))</f>
        <v>0.007693333333333334</v>
      </c>
      <c r="M56" s="7">
        <f>0.01*('[11]27-Feb-06'!$L24/(0.25*(9-'[11]27-Feb-06'!$F24)))</f>
        <v>0.011857777777777778</v>
      </c>
      <c r="N56" s="7">
        <f>0.01*('[12]13-Mar-06'!$L24/(0.25*(9-'[12]13-Mar-06'!$F24)))</f>
        <v>0.0061422222222222225</v>
      </c>
      <c r="O56" s="7">
        <f>0.01*('[13]27-Mar-06'!$L24/(0.25*(9-'[13]27-Mar-06'!$F24)))</f>
        <v>0.014031111111111112</v>
      </c>
      <c r="P56" s="7">
        <f>0.01*('[14]10-Apr-06'!$L24/(0.25*(9-'[14]10-Apr-06'!$F24)))</f>
        <v>0.027346666666666665</v>
      </c>
      <c r="Q56" s="7">
        <f>0.01*('[15]24-Apr-06'!$L24/(0.25*(9-'[15]24-Apr-06'!$F24)))</f>
        <v>0.01629777777777778</v>
      </c>
      <c r="R56" s="7">
        <f>0.01*('[16]8-May-06'!$L24/(0.25*(9-'[16]8-May-06'!$F24)))</f>
        <v>0.004408888888888889</v>
      </c>
      <c r="S56" s="7">
        <f>0.01*('[17]23-May-06'!$L24/(0.25*(9-'[17]23-May-06'!$F24)))</f>
        <v>0.02902666666666667</v>
      </c>
      <c r="T56" s="7">
        <f>0.01*('[18]5-Jun-06'!$L24/(0.25*(9-'[18]5-Jun-06'!$F24)))</f>
        <v>0.019133333333333332</v>
      </c>
      <c r="U56" s="7">
        <f>0.01*('[19]19-Jun-06'!$L24/(0.25*(9-'[19]19-Jun-06'!$F24)))</f>
        <v>0.03490222222222222</v>
      </c>
      <c r="V56" s="7">
        <f>0.01*('[20]4-Jul-06'!$L24/(0.25*(9-'[20]4-Jul-06'!$F24)))</f>
        <v>0.08767111111111112</v>
      </c>
      <c r="W56" s="7">
        <f>0.01*('[21]17-Jul-06'!$L24/(0.25*(9-'[21]17-Jul-06'!$F24)))</f>
        <v>0.08237333333333333</v>
      </c>
      <c r="X56" s="7">
        <f>0.01*('[22]1-Aug-06'!$L24/(0.25*(9-'[22]1-Aug-06'!$F24)))</f>
        <v>0.047626666666666664</v>
      </c>
      <c r="Y56" s="7">
        <f>0.01*('[23]14-Aug-06'!$L24/(0.25*(9-'[23]14-Aug-06'!$F24)))</f>
        <v>0.018777777777777775</v>
      </c>
      <c r="Z56" s="7">
        <f>0.01*('[24]28-Aug-06'!$L24/(0.25*(9-'[24]28-Aug-06'!$F24)))</f>
        <v>0.048973333333333334</v>
      </c>
      <c r="AA56" s="7">
        <f>0.01*('[25]11-Sep-06'!$L24/(0.25*(9-'[25]11-Sep-06'!$F24)))</f>
        <v>0.0005244444444444445</v>
      </c>
      <c r="AB56" s="7">
        <f>0.01*('[26]25-Sep-06'!$L24/(0.25*(9-'[26]25-Sep-06'!$F24)))</f>
        <v>0.026702222222222224</v>
      </c>
      <c r="AC56" s="8">
        <f t="shared" si="21"/>
        <v>0.7141377777777778</v>
      </c>
      <c r="AD56" s="8">
        <f t="shared" si="22"/>
        <v>0.7160996947496948</v>
      </c>
      <c r="AF56" s="5" t="s">
        <v>14</v>
      </c>
      <c r="AG56" s="8">
        <f t="shared" si="23"/>
        <v>0.7160996947496948</v>
      </c>
      <c r="AH56" s="5" t="s">
        <v>14</v>
      </c>
      <c r="AI56" s="8">
        <f t="shared" si="24"/>
        <v>0.3580498473748474</v>
      </c>
    </row>
    <row r="57" spans="2:39" ht="12">
      <c r="B57" s="5" t="s">
        <v>15</v>
      </c>
      <c r="C57" s="7">
        <f>0.01*('[1]10-Oct-05'!$L25/(0.25*(9-'[1]10-Oct-05'!$F25)))</f>
        <v>0.03940444444444444</v>
      </c>
      <c r="D57" s="7">
        <f>0.01*('[2]24-Oct-05'!$L25/(0.25*(9-'[2]24-Oct-05'!$F25)))</f>
        <v>0.1066</v>
      </c>
      <c r="E57" s="7">
        <f>0.01*('[3]7-Nov-05'!$L25/(0.25*(9-'[3]7-Nov-05'!$F25)))</f>
        <v>0.005857777777777779</v>
      </c>
      <c r="F57" s="7">
        <f>0.01*('[4]21-Nov-05'!$L25/(0.25*(9-'[4]21-Nov-05'!$F25)))</f>
        <v>0.039871111111111114</v>
      </c>
      <c r="G57" s="7">
        <f>0.01*('[5]5-Dec-05'!$L25/(0.25*(9-'[5]5-Dec-05'!$F25)))</f>
        <v>0.0017644444444444446</v>
      </c>
      <c r="H57" s="7">
        <f>0.01*('[6]19-Dec-05'!$L25/(0.25*(9-'[6]19-Dec-05'!$F25)))</f>
        <v>0.01614222222222222</v>
      </c>
      <c r="I57" s="7">
        <f>0.01*('[7]2-Jan-06'!$L25/(0.25*(9-'[7]2-Jan-06'!$F25)))</f>
        <v>0.013004444444444445</v>
      </c>
      <c r="J57" s="7">
        <f>0.01*('[8]17-Jan-06'!$L25/(0.25*(9-'[8]17-Jan-06'!$F25)))</f>
        <v>0.03907111111111111</v>
      </c>
      <c r="K57" s="7">
        <f>0.01*('[9]30-Jan-06'!$L25/(0.25*(9-'[9]30-Jan-06'!$F25)))</f>
        <v>0.02080888888888889</v>
      </c>
      <c r="L57" s="7">
        <f>0.01*('[10]14-Feb-06'!$L25/(0.25*(9-'[10]14-Feb-06'!$F25)))</f>
        <v>0.026591111111111107</v>
      </c>
      <c r="M57" s="7">
        <f>0.01*('[11]27-Feb-06'!$L25/(0.25*(9-'[11]27-Feb-06'!$F25)))</f>
        <v>0.028146666666666667</v>
      </c>
      <c r="N57" s="7">
        <f>0.01*('[12]13-Mar-06'!$L25/(0.25*(9-'[12]13-Mar-06'!$F25)))</f>
        <v>0.022342222222222225</v>
      </c>
      <c r="O57" s="7">
        <f>0.01*('[13]27-Mar-06'!$L25/(0.25*(9-'[13]27-Mar-06'!$F25)))</f>
        <v>0.020293333333333333</v>
      </c>
      <c r="P57" s="7">
        <f>0.01*('[14]10-Apr-06'!$L25/(0.25*(9-'[14]10-Apr-06'!$F25)))</f>
        <v>0.02904</v>
      </c>
      <c r="Q57" s="7">
        <f>0.01*('[15]24-Apr-06'!$L25/(0.25*(9-'[15]24-Apr-06'!$F25)))</f>
        <v>0.01015111111111111</v>
      </c>
      <c r="R57" s="7">
        <f>0.01*('[16]8-May-06'!$L25/(0.25*(9-'[16]8-May-06'!$F25)))</f>
        <v>0.029315555555555557</v>
      </c>
      <c r="S57" s="7">
        <f>0.01*('[17]23-May-06'!$L25/(0.25*(9-'[17]23-May-06'!$F25)))</f>
        <v>0.012617777777777776</v>
      </c>
      <c r="T57" s="7">
        <f>0.01*('[18]5-Jun-06'!$L25/(0.25*(9-'[18]5-Jun-06'!$F25)))</f>
        <v>0.027124444444444444</v>
      </c>
      <c r="U57" s="7">
        <f>0.01*('[19]19-Jun-06'!$L25/(0.25*(9-'[19]19-Jun-06'!$F25)))</f>
        <v>0.019497777777777777</v>
      </c>
      <c r="V57" s="7">
        <f>0.01*('[20]4-Jul-06'!$L25/(0.25*(9-'[20]4-Jul-06'!$F25)))</f>
        <v>0.04147555555555556</v>
      </c>
      <c r="W57" s="7">
        <f>0.01*('[21]17-Jul-06'!$L25/(0.25*(9-'[21]17-Jul-06'!$F25)))</f>
        <v>0.004653333333333333</v>
      </c>
      <c r="X57" s="7">
        <f>0.01*('[22]1-Aug-06'!$L25/(0.25*(9-'[22]1-Aug-06'!$F25)))</f>
        <v>0.042755555555555554</v>
      </c>
      <c r="Y57" s="7">
        <f>0.01*('[23]14-Aug-06'!$L25/(0.25*(9-'[23]14-Aug-06'!$F25)))</f>
        <v>0.017511111111111113</v>
      </c>
      <c r="Z57" s="7">
        <f>0.01*('[24]28-Aug-06'!$L25/(0.25*(9-'[24]28-Aug-06'!$F25)))</f>
        <v>0.02082222222222222</v>
      </c>
      <c r="AA57" s="7">
        <f>0.01*('[25]11-Sep-06'!$L25/(0.25*(9-'[25]11-Sep-06'!$F25)))</f>
        <v>0.0038622222222222226</v>
      </c>
      <c r="AB57" s="7">
        <f>0.01*('[26]25-Sep-06'!$L25/(0.25*(9-'[26]25-Sep-06'!$F25)))</f>
        <v>0.03193777777777777</v>
      </c>
      <c r="AC57" s="8">
        <f t="shared" si="21"/>
        <v>0.6706622222222222</v>
      </c>
      <c r="AD57" s="8">
        <f t="shared" si="22"/>
        <v>0.6706622222222222</v>
      </c>
      <c r="AF57" s="5" t="s">
        <v>15</v>
      </c>
      <c r="AG57" s="8">
        <f t="shared" si="23"/>
        <v>0.6706622222222222</v>
      </c>
      <c r="AH57" s="5" t="s">
        <v>15</v>
      </c>
      <c r="AI57" s="8">
        <f t="shared" si="24"/>
        <v>0.3353311111111111</v>
      </c>
      <c r="AK57" s="14" t="s">
        <v>77</v>
      </c>
      <c r="AL57" s="14"/>
      <c r="AM57" s="14"/>
    </row>
    <row r="58" spans="2:39" ht="12">
      <c r="B58" s="5" t="s">
        <v>16</v>
      </c>
      <c r="C58" s="7">
        <f>0.01*('[1]10-Oct-05'!$L26/(0.25*(9-'[1]10-Oct-05'!$F26)))</f>
        <v>0.021426666666666667</v>
      </c>
      <c r="D58" s="7">
        <f>0.01*('[2]24-Oct-05'!$L26/(0.25*(9-'[2]24-Oct-05'!$F26)))</f>
        <v>0.04070222222222222</v>
      </c>
      <c r="E58" s="7">
        <f>0.01*('[3]7-Nov-05'!$L26/(0.25*(9-'[3]7-Nov-05'!$F26)))</f>
        <v>0.03316</v>
      </c>
      <c r="F58" s="7">
        <f>0.01*('[4]21-Nov-05'!$L26/(0.25*(9-'[4]21-Nov-05'!$F26)))</f>
        <v>0.020675555555555558</v>
      </c>
      <c r="G58" s="7">
        <f>0.01*('[5]5-Dec-05'!$L26/(0.25*(9-'[5]5-Dec-05'!$F26)))</f>
        <v>0.016582222222222224</v>
      </c>
      <c r="H58" s="7">
        <f>0.01*('[6]19-Dec-05'!$L26/(0.25*(9-'[6]19-Dec-05'!$F26)))</f>
        <v>0.028893333333333337</v>
      </c>
      <c r="I58" s="7">
        <f>0.01*('[7]2-Jan-06'!$L26/(0.25*(9-'[7]2-Jan-06'!$F26)))</f>
        <v>0.04752</v>
      </c>
      <c r="J58" s="7">
        <f>0.01*('[8]17-Jan-06'!$L26/(0.25*(9-'[8]17-Jan-06'!$F26)))</f>
        <v>0.04468888888888888</v>
      </c>
      <c r="K58" s="7">
        <f>0.01*('[9]30-Jan-06'!$L26/(0.25*(9-'[9]30-Jan-06'!$F26)))</f>
        <v>0.1789022222222222</v>
      </c>
      <c r="L58" s="7">
        <f>0.01*('[10]14-Feb-06'!$L26/(0.25*(9-'[10]14-Feb-06'!$F26)))</f>
        <v>0.006244444444444445</v>
      </c>
      <c r="M58" s="7">
        <f>0.01*('[11]27-Feb-06'!$L26/(0.25*(9-'[11]27-Feb-06'!$F26)))</f>
        <v>0.03464</v>
      </c>
      <c r="N58" s="7">
        <f>0.01*('[12]13-Mar-06'!$L26/(0.25*(9-'[12]13-Mar-06'!$F26)))</f>
        <v>0.045573333333333334</v>
      </c>
      <c r="O58" s="7">
        <f>0.01*('[13]27-Mar-06'!$L26/(0.25*(9-'[13]27-Mar-06'!$F26)))</f>
        <v>0.007413333333333333</v>
      </c>
      <c r="P58" s="7">
        <f>0.01*('[14]10-Apr-06'!$L26/(0.25*(9-'[14]10-Apr-06'!$F26)))</f>
        <v>0.060853333333333336</v>
      </c>
      <c r="Q58" s="7">
        <f>0.01*('[15]24-Apr-06'!$L26/(0.25*(9-'[15]24-Apr-06'!$F26)))</f>
        <v>0.04065333333333333</v>
      </c>
      <c r="R58" s="7">
        <f>0.01*('[16]8-May-06'!$L26/(0.25*(9-'[16]8-May-06'!$F26)))</f>
        <v>0.0030044444444444446</v>
      </c>
      <c r="S58" s="7">
        <f>0.01*('[17]23-May-06'!$L26/(0.25*(9-'[17]23-May-06'!$F26)))</f>
        <v>0.007937777777777778</v>
      </c>
      <c r="T58" s="7">
        <f>0.01*('[18]5-Jun-06'!$L26/(0.25*(9-'[18]5-Jun-06'!$F26)))</f>
        <v>0.006195555555555556</v>
      </c>
      <c r="U58" s="7">
        <f>0.01*('[19]19-Jun-06'!$L26/(0.25*(9-'[19]19-Jun-06'!$F26)))</f>
        <v>0.0071066666666666665</v>
      </c>
      <c r="V58" s="7">
        <f>0.01*('[20]4-Jul-06'!$L26/(0.25*(9-'[20]4-Jul-06'!$F26)))</f>
        <v>0.04467555555555555</v>
      </c>
      <c r="W58" s="7">
        <f>0.01*('[21]17-Jul-06'!$L26/(0.25*(9-'[21]17-Jul-06'!$F26)))</f>
        <v>0.037475555555555554</v>
      </c>
      <c r="X58" s="7">
        <f>0.01*('[22]1-Aug-06'!$L26/(0.25*(9-'[22]1-Aug-06'!$F26)))</f>
        <v>0.032720000000000006</v>
      </c>
      <c r="Y58" s="7">
        <f>0.01*('[23]14-Aug-06'!$L26/(0.25*(9-'[23]14-Aug-06'!$F26)))</f>
        <v>0.022804444444444447</v>
      </c>
      <c r="Z58" s="7">
        <f>0.01*('[24]28-Aug-06'!$L26/(0.25*(9-'[24]28-Aug-06'!$F26)))</f>
        <v>0.042502222222222226</v>
      </c>
      <c r="AA58" s="7">
        <f>0.01*('[25]11-Sep-06'!$L26/(0.25*(9-'[25]11-Sep-06'!$F26)))</f>
        <v>0.040724444444444445</v>
      </c>
      <c r="AB58" s="7">
        <f>0.01*('[26]25-Sep-06'!$L26/(0.25*(9-'[26]25-Sep-06'!$F26)))</f>
        <v>0.053284444444444454</v>
      </c>
      <c r="AC58" s="8">
        <f t="shared" si="21"/>
        <v>0.9263600000000001</v>
      </c>
      <c r="AD58" s="8">
        <f t="shared" si="22"/>
        <v>0.9238289617486339</v>
      </c>
      <c r="AF58" s="5" t="s">
        <v>16</v>
      </c>
      <c r="AG58" s="8">
        <f t="shared" si="23"/>
        <v>0.9238289617486339</v>
      </c>
      <c r="AH58" s="5" t="s">
        <v>16</v>
      </c>
      <c r="AI58" s="8">
        <f t="shared" si="24"/>
        <v>0.46191448087431697</v>
      </c>
      <c r="AK58" s="14"/>
      <c r="AL58" s="14" t="s">
        <v>50</v>
      </c>
      <c r="AM58" s="15">
        <f>AVERAGE(AI57:AI62)</f>
        <v>0.3659244874005017</v>
      </c>
    </row>
    <row r="59" spans="2:35" ht="12">
      <c r="B59" s="5" t="s">
        <v>17</v>
      </c>
      <c r="C59" s="7">
        <f>0.01*('[1]10-Oct-05'!$L27/(0.25*(9-'[1]10-Oct-05'!$F27)))</f>
        <v>0.01906666666666667</v>
      </c>
      <c r="D59" s="7">
        <f>0.01*('[2]24-Oct-05'!$L27/(0.25*(9-'[2]24-Oct-05'!$F27)))</f>
        <v>0.0029733333333333335</v>
      </c>
      <c r="E59" s="7">
        <f>0.01*('[3]7-Nov-05'!$L27/(0.25*(9-'[3]7-Nov-05'!$F27)))</f>
        <v>0.04499111111111111</v>
      </c>
      <c r="F59" s="7">
        <f>0.01*('[4]21-Nov-05'!$L27/(0.25*(9-'[4]21-Nov-05'!$F27)))</f>
        <v>0.01977777777777778</v>
      </c>
      <c r="G59" s="7">
        <f>0.01*('[5]5-Dec-05'!$L27/(0.25*(9-'[5]5-Dec-05'!$F27)))</f>
        <v>0.053693333333333336</v>
      </c>
      <c r="H59" s="7">
        <f>0.01*('[6]19-Dec-05'!$L27/(0.25*(9-'[6]19-Dec-05'!$F27)))</f>
        <v>0.016982222222222225</v>
      </c>
      <c r="I59" s="7">
        <f>0.01*('[7]2-Jan-06'!$L27/(0.25*(9-'[7]2-Jan-06'!$F27)))</f>
        <v>0.008333333333333333</v>
      </c>
      <c r="J59" s="7">
        <f>0.01*('[8]17-Jan-06'!$L27/(0.25*(9-'[8]17-Jan-06'!$F27)))</f>
        <v>0.056404444444444445</v>
      </c>
      <c r="K59" s="7">
        <f>0.01*('[9]30-Jan-06'!$L27/(0.25*(9-'[9]30-Jan-06'!$F27)))</f>
        <v>0.24666666666666667</v>
      </c>
      <c r="L59" s="7">
        <f>0.01*('[10]14-Feb-06'!$L27/(0.25*(9-'[10]14-Feb-06'!$F27)))</f>
        <v>0.01920888888888889</v>
      </c>
      <c r="M59" s="7">
        <f>0.01*('[11]27-Feb-06'!$L27/(0.25*(9-'[11]27-Feb-06'!$F27)))</f>
        <v>0.03840888888888889</v>
      </c>
      <c r="N59" s="7">
        <f>0.01*('[12]13-Mar-06'!$L27/(0.25*(9-'[12]13-Mar-06'!$F27)))</f>
        <v>0.023475555555555555</v>
      </c>
      <c r="O59" s="7">
        <f>0.01*('[13]27-Mar-06'!$L27/(0.25*(9-'[13]27-Mar-06'!$F27)))</f>
        <v>0.003888888888888889</v>
      </c>
      <c r="P59" s="7">
        <f>0.01*('[14]10-Apr-06'!$L27/(0.25*(9-'[14]10-Apr-06'!$F27)))</f>
        <v>0.014942222222222223</v>
      </c>
      <c r="Q59" s="7">
        <f>0.01*('[15]24-Apr-06'!$L27/(0.25*(9-'[15]24-Apr-06'!$F27)))</f>
        <v>0.0060933333333333325</v>
      </c>
      <c r="R59" s="7">
        <f>0.01*('[16]8-May-06'!$L27/(0.25*(9-'[16]8-May-06'!$F27)))</f>
        <v>0.003328888888888889</v>
      </c>
      <c r="S59" s="7">
        <f>0.01*('[17]23-May-06'!$L27/(0.25*(9-'[17]23-May-06'!$F27)))</f>
        <v>0.002102222222222222</v>
      </c>
      <c r="T59" s="7">
        <f>0.01*('[18]5-Jun-06'!$L27/(0.25*(9-'[18]5-Jun-06'!$F27)))</f>
        <v>0.013460000000000001</v>
      </c>
      <c r="U59" s="7">
        <f>0.01*('[19]19-Jun-06'!$L27/(0.25*(9-'[19]19-Jun-06'!$F27)))</f>
        <v>0.007808888888888889</v>
      </c>
      <c r="V59" s="7">
        <f>0.01*('[20]4-Jul-06'!$L27/(0.25*(9-'[20]4-Jul-06'!$F27)))</f>
        <v>0.023844444444444446</v>
      </c>
      <c r="W59" s="7">
        <f>0.01*('[21]17-Jul-06'!$L27/(0.25*(9-'[21]17-Jul-06'!$F27)))</f>
        <v>0.011822222222222224</v>
      </c>
      <c r="X59" s="7">
        <f>0.01*('[22]1-Aug-06'!$L27/(0.25*(9-'[22]1-Aug-06'!$F27)))</f>
        <v>0.03376</v>
      </c>
      <c r="Y59" s="7">
        <f>0.01*('[23]14-Aug-06'!$L27/(0.25*(9-'[23]14-Aug-06'!$F27)))</f>
        <v>0.02461777777777778</v>
      </c>
      <c r="Z59" s="7">
        <f>0.01*('[24]28-Aug-06'!$L27/(0.25*(9-'[24]28-Aug-06'!$F27)))</f>
        <v>0.0010622222222222222</v>
      </c>
      <c r="AA59" s="7">
        <f>0.01*('[25]11-Sep-06'!$L27/(0.25*(9-'[25]11-Sep-06'!$F27)))</f>
        <v>0.006999999999999999</v>
      </c>
      <c r="AB59" s="7">
        <f>0.01*('[26]25-Sep-06'!$L27/(0.25*(9-'[26]25-Sep-06'!$F27)))</f>
        <v>0.023515555555555557</v>
      </c>
      <c r="AC59" s="8">
        <f t="shared" si="21"/>
        <v>0.7272288888888888</v>
      </c>
      <c r="AD59" s="8">
        <f t="shared" si="22"/>
        <v>0.7272288888888888</v>
      </c>
      <c r="AF59" s="5" t="s">
        <v>17</v>
      </c>
      <c r="AG59" s="8">
        <f t="shared" si="23"/>
        <v>0.7272288888888888</v>
      </c>
      <c r="AH59" s="5" t="s">
        <v>17</v>
      </c>
      <c r="AI59" s="8">
        <f t="shared" si="24"/>
        <v>0.3636144444444444</v>
      </c>
    </row>
    <row r="60" spans="2:35" ht="12">
      <c r="B60" s="5" t="s">
        <v>18</v>
      </c>
      <c r="C60" s="7">
        <f>0.01*('[1]10-Oct-05'!$L28/(0.25*(9-'[1]10-Oct-05'!$F28)))</f>
        <v>0.050644444444444436</v>
      </c>
      <c r="D60" s="7">
        <f>0.01*('[2]24-Oct-05'!$L28/(0.25*(9-'[2]24-Oct-05'!$F28)))</f>
        <v>0.055986666666666664</v>
      </c>
      <c r="E60" s="7">
        <f>0.01*('[3]7-Nov-05'!$L28/(0.25*(9-'[3]7-Nov-05'!$F28)))</f>
        <v>0.01610666666666667</v>
      </c>
      <c r="F60" s="7">
        <f>0.01*('[4]21-Nov-05'!$L28/(0.25*(9-'[4]21-Nov-05'!$F28)))</f>
        <v>0.012057777777777778</v>
      </c>
      <c r="G60" s="7">
        <f>0.01*('[5]5-Dec-05'!$L28/(0.25*(9-'[5]5-Dec-05'!$F28)))</f>
        <v>0.009213333333333334</v>
      </c>
      <c r="H60" s="7">
        <f>0.01*('[6]19-Dec-05'!$L28/(0.25*(9-'[6]19-Dec-05'!$F28)))</f>
        <v>0.02929777777777778</v>
      </c>
      <c r="I60" s="7">
        <f>0.01*('[7]2-Jan-06'!$L28/(0.25*(9-'[7]2-Jan-06'!$F28)))</f>
        <v>0.0008533333333333333</v>
      </c>
      <c r="J60" s="7">
        <f>0.01*('[8]17-Jan-06'!$L28/(0.25*(9-'[8]17-Jan-06'!$F28)))</f>
        <v>0.012928888888888887</v>
      </c>
      <c r="K60" s="7">
        <f>0.01*('[9]30-Jan-06'!$L28/(0.25*(9-'[9]30-Jan-06'!$F28)))</f>
        <v>0.08588888888888889</v>
      </c>
      <c r="L60" s="7">
        <f>0.01*('[10]14-Feb-06'!$L28/(0.25*(9-'[10]14-Feb-06'!$F28)))</f>
        <v>0.016337777777777777</v>
      </c>
      <c r="M60" s="7">
        <f>0.01*('[11]27-Feb-06'!$L28/(0.25*(9-'[11]27-Feb-06'!$F28)))</f>
        <v>0.07318666666666666</v>
      </c>
      <c r="N60" s="7">
        <f>0.01*('[12]13-Mar-06'!$L28/(0.25*(9-'[12]13-Mar-06'!$F28)))</f>
        <v>0.01236</v>
      </c>
      <c r="O60" s="7">
        <f>0.01*('[13]27-Mar-06'!$L28/(0.25*(9-'[13]27-Mar-06'!$F28)))</f>
        <v>0.03509333333333333</v>
      </c>
      <c r="P60" s="7">
        <f>0.01*('[14]10-Apr-06'!$L28/(0.25*(9-'[14]10-Apr-06'!$F28)))</f>
        <v>0.0010755555555555555</v>
      </c>
      <c r="Q60" s="7">
        <f>0.01*('[15]24-Apr-06'!$L28/(0.25*(9-'[15]24-Apr-06'!$F28)))</f>
        <v>0.0005022222222222223</v>
      </c>
      <c r="R60" s="7">
        <f>0.01*('[16]8-May-06'!$L28/(0.25*(9-'[16]8-May-06'!$F28)))</f>
        <v>0.01680888888888889</v>
      </c>
      <c r="S60" s="7">
        <f>0.01*('[17]23-May-06'!$L28/(0.25*(9-'[17]23-May-06'!$F28)))</f>
        <v>0.019293333333333332</v>
      </c>
      <c r="T60" s="7">
        <f>0.01*('[18]5-Jun-06'!$L28/(0.25*(9-'[18]5-Jun-06'!$F28)))</f>
        <v>0.008004444444444444</v>
      </c>
      <c r="U60" s="7">
        <f>0.01*('[19]19-Jun-06'!$L28/(0.25*(9-'[19]19-Jun-06'!$F28)))</f>
        <v>0.0819511111111111</v>
      </c>
      <c r="V60" s="7">
        <f>0.01*('[20]4-Jul-06'!$L28/(0.25*(9-'[20]4-Jul-06'!$F28)))</f>
        <v>0.04620444444444445</v>
      </c>
      <c r="W60" s="7">
        <f>0.01*('[21]17-Jul-06'!$L28/(0.25*(9-'[21]17-Jul-06'!$F28)))</f>
        <v>0.0019155555555555558</v>
      </c>
      <c r="X60" s="7">
        <f>0.01*('[22]1-Aug-06'!$L28/(0.25*(9-'[22]1-Aug-06'!$F28)))</f>
        <v>0.011057777777777777</v>
      </c>
      <c r="Y60" s="7">
        <f>0.01*('[23]14-Aug-06'!$L28/(0.25*(9-'[23]14-Aug-06'!$F28)))</f>
        <v>0.04812444444444444</v>
      </c>
      <c r="Z60" s="7">
        <f>0.01*('[24]28-Aug-06'!$L28/(0.25*(9-'[24]28-Aug-06'!$F28)))</f>
        <v>0.013902222222222222</v>
      </c>
      <c r="AA60" s="7">
        <f>0.01*('[25]11-Sep-06'!$L28/(0.25*(9-'[25]11-Sep-06'!$F28)))</f>
        <v>0.005231111111111111</v>
      </c>
      <c r="AB60" s="7">
        <f>0.01*('[26]25-Sep-06'!$L28/(0.25*(9-'[26]25-Sep-06'!$F28)))</f>
        <v>0.03968000000000001</v>
      </c>
      <c r="AC60" s="8">
        <f t="shared" si="21"/>
        <v>0.7037066666666667</v>
      </c>
      <c r="AD60" s="8">
        <f t="shared" si="22"/>
        <v>0.7037066666666667</v>
      </c>
      <c r="AF60" s="5" t="s">
        <v>18</v>
      </c>
      <c r="AG60" s="8">
        <f t="shared" si="23"/>
        <v>0.7037066666666667</v>
      </c>
      <c r="AH60" s="5" t="s">
        <v>18</v>
      </c>
      <c r="AI60" s="8">
        <f t="shared" si="24"/>
        <v>0.35185333333333335</v>
      </c>
    </row>
    <row r="61" spans="2:39" ht="12">
      <c r="B61" s="5" t="s">
        <v>19</v>
      </c>
      <c r="C61" s="7">
        <f>0.01*('[1]10-Oct-05'!$L29/(0.25*(9-'[1]10-Oct-05'!$F29)))</f>
        <v>0.010982222222222223</v>
      </c>
      <c r="D61" s="7">
        <f>0.01*('[2]24-Oct-05'!$L29/(0.25*(9-'[2]24-Oct-05'!$F29)))</f>
        <v>0.02074666666666667</v>
      </c>
      <c r="E61" s="7">
        <f>0.01*('[3]7-Nov-05'!$L29/(0.25*(9-'[3]7-Nov-05'!$F29)))</f>
        <v>0.042245</v>
      </c>
      <c r="F61" s="7">
        <f>0.01*('[4]21-Nov-05'!$L29/(0.25*(9-'[4]21-Nov-05'!$F29)))</f>
        <v>0.0032355555555555553</v>
      </c>
      <c r="G61" s="7">
        <f>0.01*('[5]5-Dec-05'!$L29/(0.25*(9-'[5]5-Dec-05'!$F29)))</f>
        <v>0.001342222222222222</v>
      </c>
      <c r="H61" s="7">
        <f>0.01*('[6]19-Dec-05'!$L29/(0.25*(9-'[6]19-Dec-05'!$F29)))</f>
        <v>0.05321777777777778</v>
      </c>
      <c r="I61" s="7">
        <f>0.01*('[7]2-Jan-06'!$L29/(0.25*(9-'[7]2-Jan-06'!$F29)))</f>
        <v>0.008497777777777778</v>
      </c>
      <c r="J61" s="7">
        <f>0.01*('[8]17-Jan-06'!$L29/(0.25*(9-'[8]17-Jan-06'!$F29)))</f>
        <v>0.013657777777777777</v>
      </c>
      <c r="K61" s="7">
        <f>0.01*('[9]30-Jan-06'!$L29/(0.25*(9-'[9]30-Jan-06'!$F29)))</f>
        <v>0.06330222222222222</v>
      </c>
      <c r="L61" s="7">
        <f>0.01*('[10]14-Feb-06'!$L29/(0.25*(9-'[10]14-Feb-06'!$F29)))</f>
        <v>0.01516</v>
      </c>
      <c r="M61" s="7">
        <f>0.01*('[11]27-Feb-06'!$L29/(0.25*(9-'[11]27-Feb-06'!$F29)))</f>
        <v>0.008257777777777779</v>
      </c>
      <c r="N61" s="7">
        <f>0.01*('[12]13-Mar-06'!$L29/(0.25*(9-'[12]13-Mar-06'!$F29)))</f>
        <v>0.02562666666666667</v>
      </c>
      <c r="O61" s="7">
        <f>0.01*('[13]27-Mar-06'!$L29/(0.25*(9-'[13]27-Mar-06'!$F29)))</f>
        <v>0.018106666666666667</v>
      </c>
      <c r="P61" s="7">
        <f>0.01*('[14]10-Apr-06'!$L29/(0.25*(9-'[14]10-Apr-06'!$F29)))</f>
        <v>0.0009022222222222223</v>
      </c>
      <c r="Q61" s="7">
        <f>0.01*('[15]24-Apr-06'!$L29/(0.25*(9-'[15]24-Apr-06'!$F29)))</f>
        <v>0.0054755555555555556</v>
      </c>
      <c r="R61" s="7">
        <f>0.01*('[16]8-May-06'!$L29/(0.25*(9-'[16]8-May-06'!$F29)))</f>
        <v>0.002728888888888889</v>
      </c>
      <c r="S61" s="7">
        <f>0.01*('[17]23-May-06'!$L29/(0.25*(9-'[17]23-May-06'!$F29)))</f>
        <v>0.01015111111111111</v>
      </c>
      <c r="T61" s="7">
        <f>0.01*('[18]5-Jun-06'!$L29/(0.25*(9-'[18]5-Jun-06'!$F29)))</f>
        <v>0.04232</v>
      </c>
      <c r="U61" s="7">
        <f>0.01*('[19]19-Jun-06'!$L29/(0.25*(9-'[19]19-Jun-06'!$F29)))</f>
        <v>0.006702222222222223</v>
      </c>
      <c r="V61" s="7">
        <f>0.01*('[20]4-Jul-06'!$L29/(0.25*(9-'[20]4-Jul-06'!$F29)))</f>
        <v>0.052005</v>
      </c>
      <c r="W61" s="7">
        <f>0.01*('[21]17-Jul-06'!$L29/(0.25*(9-'[21]17-Jul-06'!$F29)))</f>
        <v>0.0044666666666666665</v>
      </c>
      <c r="X61" s="7">
        <f>0.01*('[22]1-Aug-06'!$L29/(0.25*(9-'[22]1-Aug-06'!$F29)))</f>
        <v>0.00844888888888889</v>
      </c>
      <c r="Y61" s="7">
        <f>0.01*('[23]14-Aug-06'!$L29/(0.25*(9-'[23]14-Aug-06'!$F29)))</f>
        <v>0.008484444444444445</v>
      </c>
      <c r="Z61" s="7">
        <f>0.01*('[24]28-Aug-06'!$L29/(0.25*(9-'[24]28-Aug-06'!$F29)))</f>
        <v>0.01959111111111111</v>
      </c>
      <c r="AA61" s="7">
        <f>0.01*('[25]11-Sep-06'!$L29/(0.25*(9-'[25]11-Sep-06'!$F29)))</f>
        <v>0.0078</v>
      </c>
      <c r="AB61" s="7">
        <f>0.01*('[26]25-Sep-06'!$L29/(0.25*(9-'[26]25-Sep-06'!$F29)))</f>
        <v>0.09671111111111111</v>
      </c>
      <c r="AC61" s="8">
        <f t="shared" si="21"/>
        <v>0.5501655555555556</v>
      </c>
      <c r="AD61" s="8">
        <f t="shared" si="22"/>
        <v>0.5516769993894994</v>
      </c>
      <c r="AF61" s="5" t="s">
        <v>19</v>
      </c>
      <c r="AG61" s="8">
        <f t="shared" si="23"/>
        <v>0.5516769993894994</v>
      </c>
      <c r="AH61" s="5" t="s">
        <v>19</v>
      </c>
      <c r="AI61" s="8">
        <f t="shared" si="24"/>
        <v>0.2758384996947497</v>
      </c>
      <c r="AM61" s="8" t="s">
        <v>21</v>
      </c>
    </row>
    <row r="62" spans="2:35" ht="12">
      <c r="B62" s="5" t="s">
        <v>20</v>
      </c>
      <c r="C62" s="7">
        <f>0.01*('[1]10-Oct-05'!$L30/(0.25*(9-'[1]10-Oct-05'!$F30)))</f>
        <v>0.005995555555555555</v>
      </c>
      <c r="D62" s="7">
        <f>0.01*('[2]24-Oct-05'!$L30/(0.25*(9-'[2]24-Oct-05'!$F30)))</f>
        <v>0.017808888888888888</v>
      </c>
      <c r="E62" s="7">
        <f>0.01*('[3]7-Nov-05'!$L30/(0.25*(9-'[3]7-Nov-05'!$F30)))</f>
        <v>0.01168888888888889</v>
      </c>
      <c r="F62" s="7">
        <f>0.01*('[4]21-Nov-05'!$L30/(0.25*(9-'[4]21-Nov-05'!$F30)))</f>
        <v>0.012613333333333334</v>
      </c>
      <c r="G62" s="7">
        <f>0.01*('[5]5-Dec-05'!$L30/(0.25*(9-'[5]5-Dec-05'!$F30)))</f>
        <v>0.011484444444444445</v>
      </c>
      <c r="H62" s="7">
        <f>0.01*('[6]19-Dec-05'!$L30/(0.25*(9-'[6]19-Dec-05'!$F30)))</f>
        <v>0.0035099999999999997</v>
      </c>
      <c r="I62" s="7">
        <f>0.01*('[7]2-Jan-06'!$L30/(0.25*(9-'[7]2-Jan-06'!$F30)))</f>
        <v>0.00457</v>
      </c>
      <c r="J62" s="7">
        <f>0.01*('[8]17-Jan-06'!$L30/(0.25*(9-'[8]17-Jan-06'!$F30)))</f>
        <v>0.02490222222222222</v>
      </c>
      <c r="K62" s="7">
        <f>0.01*('[9]30-Jan-06'!$L30/(0.25*(9-'[9]30-Jan-06'!$F30)))</f>
        <v>0.14584888888888892</v>
      </c>
      <c r="L62" s="7">
        <f>0.01*('[10]14-Feb-06'!$L30/(0.25*(9-'[10]14-Feb-06'!$F30)))</f>
        <v>0.009226666666666668</v>
      </c>
      <c r="M62" s="7">
        <f>0.01*('[11]27-Feb-06'!$L30/(0.25*(9-'[11]27-Feb-06'!$F30)))</f>
        <v>0.020413333333333332</v>
      </c>
      <c r="N62" s="7">
        <f>0.01*('[12]13-Mar-06'!$L30/(0.25*(9-'[12]13-Mar-06'!$F30)))</f>
        <v>0.03800888888888889</v>
      </c>
      <c r="O62" s="7">
        <f>0.01*('[13]27-Mar-06'!$L30/(0.25*(9-'[13]27-Mar-06'!$F30)))</f>
        <v>0.008795555555555556</v>
      </c>
      <c r="P62" s="7">
        <f>0.01*('[14]10-Apr-06'!$L30/(0.25*(9-'[14]10-Apr-06'!$F30)))</f>
        <v>0.010400000000000001</v>
      </c>
      <c r="Q62" s="7">
        <f>0.01*('[15]24-Apr-06'!$L30/(0.25*(9-'[15]24-Apr-06'!$F30)))</f>
        <v>0.002608888888888889</v>
      </c>
      <c r="R62" s="7">
        <f>0.01*('[16]8-May-06'!$L30/(0.25*(9-'[16]8-May-06'!$F30)))</f>
        <v>0.017226666666666664</v>
      </c>
      <c r="S62" s="7">
        <f>0.01*('[17]23-May-06'!$L30/(0.25*(9-'[17]23-May-06'!$F30)))</f>
        <v>0.05414666666666666</v>
      </c>
      <c r="T62" s="7">
        <f>0.01*('[18]5-Jun-06'!$L30/(0.25*(9-'[18]5-Jun-06'!$F30)))</f>
        <v>0.0529111111111111</v>
      </c>
      <c r="U62" s="7">
        <f>0.01*('[19]19-Jun-06'!$L30/(0.25*(9-'[19]19-Jun-06'!$F30)))</f>
        <v>0.03521333333333333</v>
      </c>
      <c r="V62" s="7">
        <f>0.01*('[20]4-Jul-06'!$L30/(0.25*(9-'[20]4-Jul-06'!$F30)))</f>
        <v>0.14205333333333334</v>
      </c>
      <c r="W62" s="7">
        <f>0.01*('[21]17-Jul-06'!$L30/(0.25*(9-'[21]17-Jul-06'!$F30)))</f>
        <v>0.010622222222222222</v>
      </c>
      <c r="X62" s="7">
        <f>0.01*('[22]1-Aug-06'!$L30/(0.25*(9-'[22]1-Aug-06'!$F30)))</f>
        <v>0.08693777777777777</v>
      </c>
      <c r="Y62" s="7">
        <f>0.01*('[23]14-Aug-06'!$L30/(0.25*(9-'[23]14-Aug-06'!$F30)))</f>
        <v>0.009591111111111111</v>
      </c>
      <c r="Z62" s="7">
        <f>0.01*('[24]28-Aug-06'!$L30/(0.25*(9-'[24]28-Aug-06'!$F30)))</f>
        <v>0.02388</v>
      </c>
      <c r="AA62" s="7">
        <f>0.01*('[25]11-Sep-06'!$L30/(0.25*(9-'[25]11-Sep-06'!$F30)))</f>
        <v>0</v>
      </c>
      <c r="AB62" s="7">
        <f>0.01*('[26]25-Sep-06'!$L30/(0.25*(9-'[26]25-Sep-06'!$F30)))</f>
        <v>0.05130222222222222</v>
      </c>
      <c r="AC62" s="8">
        <f t="shared" si="21"/>
        <v>0.81176</v>
      </c>
      <c r="AD62" s="8">
        <f t="shared" si="22"/>
        <v>0.81399010989011</v>
      </c>
      <c r="AF62" s="5" t="s">
        <v>20</v>
      </c>
      <c r="AG62" s="8">
        <f t="shared" si="23"/>
        <v>0.81399010989011</v>
      </c>
      <c r="AH62" s="5" t="s">
        <v>20</v>
      </c>
      <c r="AI62" s="8">
        <f t="shared" si="24"/>
        <v>0.406995054945055</v>
      </c>
    </row>
    <row r="64" spans="2:39" s="2" customFormat="1" ht="12">
      <c r="B64" s="4" t="s">
        <v>2</v>
      </c>
      <c r="C64" s="3">
        <f>LEAFDATA0506!C64</f>
        <v>38635</v>
      </c>
      <c r="D64" s="3">
        <f>LEAFDATA0506!D64</f>
        <v>38649</v>
      </c>
      <c r="E64" s="3">
        <f>LEAFDATA0506!E64</f>
        <v>38663</v>
      </c>
      <c r="F64" s="3">
        <f>LEAFDATA0506!F64</f>
        <v>38677</v>
      </c>
      <c r="G64" s="3">
        <f>LEAFDATA0506!G64</f>
        <v>38691</v>
      </c>
      <c r="H64" s="3">
        <f>LEAFDATA0506!H64</f>
        <v>38705</v>
      </c>
      <c r="I64" s="3">
        <f>LEAFDATA0506!I64</f>
        <v>38719</v>
      </c>
      <c r="J64" s="3">
        <f>LEAFDATA0506!J64</f>
        <v>38734</v>
      </c>
      <c r="K64" s="3">
        <f>LEAFDATA0506!K64</f>
        <v>38747</v>
      </c>
      <c r="L64" s="3">
        <f>LEAFDATA0506!L64</f>
        <v>38762</v>
      </c>
      <c r="M64" s="3">
        <f>LEAFDATA0506!M64</f>
        <v>38775</v>
      </c>
      <c r="N64" s="3">
        <f>LEAFDATA0506!N64</f>
        <v>38789</v>
      </c>
      <c r="O64" s="3">
        <f>LEAFDATA0506!O64</f>
        <v>38803</v>
      </c>
      <c r="P64" s="3">
        <f>LEAFDATA0506!P64</f>
        <v>38817</v>
      </c>
      <c r="Q64" s="3">
        <f>LEAFDATA0506!Q64</f>
        <v>38831</v>
      </c>
      <c r="R64" s="3">
        <f>LEAFDATA0506!R64</f>
        <v>38845</v>
      </c>
      <c r="S64" s="3">
        <f>LEAFDATA0506!S64</f>
        <v>38860</v>
      </c>
      <c r="T64" s="3">
        <f>LEAFDATA0506!T64</f>
        <v>38873</v>
      </c>
      <c r="U64" s="3">
        <f>LEAFDATA0506!U64</f>
        <v>38887</v>
      </c>
      <c r="V64" s="3">
        <f>LEAFDATA0506!V64</f>
        <v>38902</v>
      </c>
      <c r="W64" s="3">
        <f>LEAFDATA0506!W64</f>
        <v>38915</v>
      </c>
      <c r="X64" s="3">
        <f>LEAFDATA0506!X64</f>
        <v>38930</v>
      </c>
      <c r="Y64" s="3">
        <f>LEAFDATA0506!Y64</f>
        <v>38943</v>
      </c>
      <c r="Z64" s="3">
        <f>LEAFDATA0506!Z64</f>
        <v>38957</v>
      </c>
      <c r="AA64" s="3">
        <f>LEAFDATA0506!AA64</f>
        <v>38971</v>
      </c>
      <c r="AB64" s="3">
        <f>LEAFDATA0506!AB64</f>
        <v>38985</v>
      </c>
      <c r="AC64" s="11"/>
      <c r="AG64" s="11">
        <f>AVERAGE(AG45:AG62)</f>
        <v>0.7520267043517351</v>
      </c>
      <c r="AI64" s="11">
        <f>AVERAGE(AI45:AI62)</f>
        <v>0.37601335217586757</v>
      </c>
      <c r="AM64" s="11">
        <f>AVERAGE(AM45:AM62)</f>
        <v>0.37601335217586757</v>
      </c>
    </row>
    <row r="65" spans="2:31" ht="12">
      <c r="B65" s="5" t="s">
        <v>22</v>
      </c>
      <c r="C65" s="8">
        <f aca="true" t="shared" si="25" ref="C65:L65">AVERAGE(C45:C50)</f>
        <v>0.033522222222222224</v>
      </c>
      <c r="D65" s="8">
        <f t="shared" si="25"/>
        <v>0.026256296296296295</v>
      </c>
      <c r="E65" s="8">
        <f t="shared" si="25"/>
        <v>0.013254814814814815</v>
      </c>
      <c r="F65" s="8">
        <f t="shared" si="25"/>
        <v>0.037765740740740746</v>
      </c>
      <c r="G65" s="8">
        <f t="shared" si="25"/>
        <v>0.008812592592592592</v>
      </c>
      <c r="H65" s="8">
        <f t="shared" si="25"/>
        <v>0.01193111111111111</v>
      </c>
      <c r="I65" s="8">
        <f t="shared" si="25"/>
        <v>0.012051111111111111</v>
      </c>
      <c r="J65" s="8">
        <f t="shared" si="25"/>
        <v>0.015067037037037039</v>
      </c>
      <c r="K65" s="8">
        <f t="shared" si="25"/>
        <v>0.0516000925925926</v>
      </c>
      <c r="L65" s="8">
        <f t="shared" si="25"/>
        <v>0.023534074074074072</v>
      </c>
      <c r="M65" s="8">
        <f aca="true" t="shared" si="26" ref="M65:V65">AVERAGE(M45:M50)</f>
        <v>0.03358518518518518</v>
      </c>
      <c r="N65" s="8">
        <f t="shared" si="26"/>
        <v>0.017923703703703702</v>
      </c>
      <c r="O65" s="8">
        <f t="shared" si="26"/>
        <v>0.02235777777777778</v>
      </c>
      <c r="P65" s="8">
        <f t="shared" si="26"/>
        <v>0.021684444444444447</v>
      </c>
      <c r="Q65" s="8">
        <f t="shared" si="26"/>
        <v>0.02008962962962963</v>
      </c>
      <c r="R65" s="8">
        <f t="shared" si="26"/>
        <v>0.017665185185185187</v>
      </c>
      <c r="S65" s="8">
        <f t="shared" si="26"/>
        <v>0.011786666666666668</v>
      </c>
      <c r="T65" s="8">
        <f t="shared" si="26"/>
        <v>0.02927564814814815</v>
      </c>
      <c r="U65" s="8">
        <f t="shared" si="26"/>
        <v>0.017688148148148147</v>
      </c>
      <c r="V65" s="8">
        <f t="shared" si="26"/>
        <v>0.051242222222222224</v>
      </c>
      <c r="W65" s="8">
        <f aca="true" t="shared" si="27" ref="W65:AB65">AVERAGE(W45:W50)</f>
        <v>0.013785185185185185</v>
      </c>
      <c r="X65" s="8">
        <f t="shared" si="27"/>
        <v>0.01713925925925926</v>
      </c>
      <c r="Y65" s="8">
        <f t="shared" si="27"/>
        <v>0.020952962962962965</v>
      </c>
      <c r="Z65" s="8">
        <f t="shared" si="27"/>
        <v>0.021265185185185182</v>
      </c>
      <c r="AA65" s="8">
        <f t="shared" si="27"/>
        <v>0.01712537037037037</v>
      </c>
      <c r="AB65" s="8">
        <f t="shared" si="27"/>
        <v>0.028149629629629632</v>
      </c>
      <c r="AC65" s="8">
        <f>SUM(C65:AB65)</f>
        <v>0.5955112962962963</v>
      </c>
      <c r="AD65" s="8">
        <f>AVERAGE(AD45:AD50)</f>
        <v>0.595701107041107</v>
      </c>
      <c r="AE65" s="12" t="s">
        <v>33</v>
      </c>
    </row>
    <row r="66" spans="2:31" ht="12">
      <c r="B66" s="5" t="s">
        <v>23</v>
      </c>
      <c r="C66" s="8">
        <f aca="true" t="shared" si="28" ref="C66:L66">AVERAGE(C51:C56)</f>
        <v>0.06390888888888889</v>
      </c>
      <c r="D66" s="8">
        <f t="shared" si="28"/>
        <v>0.04588</v>
      </c>
      <c r="E66" s="8">
        <f t="shared" si="28"/>
        <v>0.06067111111111111</v>
      </c>
      <c r="F66" s="8">
        <f t="shared" si="28"/>
        <v>0.031588888888888896</v>
      </c>
      <c r="G66" s="8">
        <f t="shared" si="28"/>
        <v>0.010555555555555554</v>
      </c>
      <c r="H66" s="8">
        <f t="shared" si="28"/>
        <v>0.020520740740740742</v>
      </c>
      <c r="I66" s="8">
        <f t="shared" si="28"/>
        <v>0.02078666666666667</v>
      </c>
      <c r="J66" s="8">
        <f t="shared" si="28"/>
        <v>0.054341481481481484</v>
      </c>
      <c r="K66" s="8">
        <f t="shared" si="28"/>
        <v>0.09352222222222223</v>
      </c>
      <c r="L66" s="8">
        <f t="shared" si="28"/>
        <v>0.02726148148148148</v>
      </c>
      <c r="M66" s="8">
        <f aca="true" t="shared" si="29" ref="M66:V66">AVERAGE(M51:M56)</f>
        <v>0.023071851851851847</v>
      </c>
      <c r="N66" s="8">
        <f t="shared" si="29"/>
        <v>0.02028296296296296</v>
      </c>
      <c r="O66" s="8">
        <f t="shared" si="29"/>
        <v>0.027755648148148144</v>
      </c>
      <c r="P66" s="8">
        <f t="shared" si="29"/>
        <v>0.02857185185185185</v>
      </c>
      <c r="Q66" s="8">
        <f t="shared" si="29"/>
        <v>0.01904</v>
      </c>
      <c r="R66" s="8">
        <f t="shared" si="29"/>
        <v>0.0151</v>
      </c>
      <c r="S66" s="8">
        <f t="shared" si="29"/>
        <v>0.017820740740740745</v>
      </c>
      <c r="T66" s="8">
        <f t="shared" si="29"/>
        <v>0.025478518518518522</v>
      </c>
      <c r="U66" s="8">
        <f t="shared" si="29"/>
        <v>0.024195555555555553</v>
      </c>
      <c r="V66" s="8">
        <f t="shared" si="29"/>
        <v>0.05666444444444444</v>
      </c>
      <c r="W66" s="8">
        <f aca="true" t="shared" si="30" ref="W66:AB66">AVERAGE(W51:W56)</f>
        <v>0.03361925925925926</v>
      </c>
      <c r="X66" s="8">
        <f t="shared" si="30"/>
        <v>0.047882222222222215</v>
      </c>
      <c r="Y66" s="8">
        <f t="shared" si="30"/>
        <v>0.03712740740740741</v>
      </c>
      <c r="Z66" s="8">
        <f t="shared" si="30"/>
        <v>0.028365185185185188</v>
      </c>
      <c r="AA66" s="8">
        <f t="shared" si="30"/>
        <v>0.013856296296296297</v>
      </c>
      <c r="AB66" s="8">
        <f t="shared" si="30"/>
        <v>0.0791374074074074</v>
      </c>
      <c r="AC66" s="8">
        <f>SUM(C66:AB66)</f>
        <v>0.9270063888888885</v>
      </c>
      <c r="AD66" s="8">
        <f>AVERAGE(AD51:AD56)</f>
        <v>0.928530031213095</v>
      </c>
      <c r="AE66" s="12" t="s">
        <v>34</v>
      </c>
    </row>
    <row r="67" spans="2:31" ht="12">
      <c r="B67" s="5" t="s">
        <v>24</v>
      </c>
      <c r="C67" s="8">
        <f aca="true" t="shared" si="31" ref="C67:AB67">AVERAGE(C57:C62)</f>
        <v>0.02458666666666667</v>
      </c>
      <c r="D67" s="8">
        <f t="shared" si="31"/>
        <v>0.04080296296296296</v>
      </c>
      <c r="E67" s="8">
        <f t="shared" si="31"/>
        <v>0.025674907407407407</v>
      </c>
      <c r="F67" s="8">
        <f t="shared" si="31"/>
        <v>0.01803851851851852</v>
      </c>
      <c r="G67" s="8">
        <f t="shared" si="31"/>
        <v>0.015680000000000003</v>
      </c>
      <c r="H67" s="8">
        <f t="shared" si="31"/>
        <v>0.024673888888888895</v>
      </c>
      <c r="I67" s="8">
        <f t="shared" si="31"/>
        <v>0.01379648148148148</v>
      </c>
      <c r="J67" s="8">
        <f t="shared" si="31"/>
        <v>0.03194222222222222</v>
      </c>
      <c r="K67" s="8">
        <f t="shared" si="31"/>
        <v>0.12356962962962964</v>
      </c>
      <c r="L67" s="8">
        <f t="shared" si="31"/>
        <v>0.015461481481481479</v>
      </c>
      <c r="M67" s="8">
        <f t="shared" si="31"/>
        <v>0.033842222222222225</v>
      </c>
      <c r="N67" s="8">
        <f t="shared" si="31"/>
        <v>0.027897777777777782</v>
      </c>
      <c r="O67" s="8">
        <f t="shared" si="31"/>
        <v>0.015598518518518517</v>
      </c>
      <c r="P67" s="8">
        <f t="shared" si="31"/>
        <v>0.019535555555555556</v>
      </c>
      <c r="Q67" s="8">
        <f t="shared" si="31"/>
        <v>0.010914074074074074</v>
      </c>
      <c r="R67" s="8">
        <f t="shared" si="31"/>
        <v>0.012068888888888891</v>
      </c>
      <c r="S67" s="8">
        <f t="shared" si="31"/>
        <v>0.017708148148148146</v>
      </c>
      <c r="T67" s="8">
        <f t="shared" si="31"/>
        <v>0.025002592592592594</v>
      </c>
      <c r="U67" s="8">
        <f t="shared" si="31"/>
        <v>0.026379999999999997</v>
      </c>
      <c r="V67" s="8">
        <f t="shared" si="31"/>
        <v>0.05837638888888889</v>
      </c>
      <c r="W67" s="8">
        <f t="shared" si="31"/>
        <v>0.011825925925925927</v>
      </c>
      <c r="X67" s="8">
        <f t="shared" si="31"/>
        <v>0.03594666666666666</v>
      </c>
      <c r="Y67" s="8">
        <f t="shared" si="31"/>
        <v>0.02185555555555556</v>
      </c>
      <c r="Z67" s="8">
        <f t="shared" si="31"/>
        <v>0.020293333333333333</v>
      </c>
      <c r="AA67" s="8">
        <f t="shared" si="31"/>
        <v>0.010769629629629629</v>
      </c>
      <c r="AB67" s="8">
        <f t="shared" si="31"/>
        <v>0.049405185185185184</v>
      </c>
      <c r="AC67" s="8" t="s">
        <v>21</v>
      </c>
      <c r="AD67" s="8">
        <f>AVERAGE(AD57:AD62)</f>
        <v>0.7318489748010034</v>
      </c>
      <c r="AE67" s="12" t="s">
        <v>35</v>
      </c>
    </row>
    <row r="68" spans="2:31" ht="12">
      <c r="B68" s="5" t="s">
        <v>25</v>
      </c>
      <c r="C68" s="8">
        <f aca="true" t="shared" si="32" ref="C68:M68">AVERAGE(C45:C62)</f>
        <v>0.040672592592592594</v>
      </c>
      <c r="D68" s="8">
        <f t="shared" si="32"/>
        <v>0.03764641975308642</v>
      </c>
      <c r="E68" s="8">
        <f t="shared" si="32"/>
        <v>0.03320027777777778</v>
      </c>
      <c r="F68" s="8">
        <f t="shared" si="32"/>
        <v>0.029131049382716052</v>
      </c>
      <c r="G68" s="8">
        <f t="shared" si="32"/>
        <v>0.011682716049382714</v>
      </c>
      <c r="H68" s="8">
        <f t="shared" si="32"/>
        <v>0.019041913580246914</v>
      </c>
      <c r="I68" s="8">
        <f t="shared" si="32"/>
        <v>0.015544753086419755</v>
      </c>
      <c r="J68" s="8">
        <f t="shared" si="32"/>
        <v>0.03378358024691358</v>
      </c>
      <c r="K68" s="8">
        <f t="shared" si="32"/>
        <v>0.08956398148148148</v>
      </c>
      <c r="L68" s="8">
        <f t="shared" si="32"/>
        <v>0.02208567901234568</v>
      </c>
      <c r="M68" s="8">
        <f t="shared" si="32"/>
        <v>0.03016641975308642</v>
      </c>
      <c r="N68" s="8">
        <f aca="true" t="shared" si="33" ref="N68:W68">AVERAGE(N45:N62)</f>
        <v>0.022034814814814813</v>
      </c>
      <c r="O68" s="8">
        <f t="shared" si="33"/>
        <v>0.02190398148148148</v>
      </c>
      <c r="P68" s="8">
        <f t="shared" si="33"/>
        <v>0.023263950617283955</v>
      </c>
      <c r="Q68" s="8">
        <f t="shared" si="33"/>
        <v>0.016681234567901236</v>
      </c>
      <c r="R68" s="8">
        <f t="shared" si="33"/>
        <v>0.014944691358024691</v>
      </c>
      <c r="S68" s="8">
        <f t="shared" si="33"/>
        <v>0.015771851851851853</v>
      </c>
      <c r="T68" s="8">
        <f t="shared" si="33"/>
        <v>0.02658558641975309</v>
      </c>
      <c r="U68" s="8">
        <f t="shared" si="33"/>
        <v>0.022754567901234563</v>
      </c>
      <c r="V68" s="8">
        <f t="shared" si="33"/>
        <v>0.0554276851851852</v>
      </c>
      <c r="W68" s="8">
        <f t="shared" si="33"/>
        <v>0.019743456790123456</v>
      </c>
      <c r="X68" s="8">
        <f aca="true" t="shared" si="34" ref="X68:AD68">AVERAGE(X45:X62)</f>
        <v>0.03365604938271605</v>
      </c>
      <c r="Y68" s="8">
        <f t="shared" si="34"/>
        <v>0.026645308641975313</v>
      </c>
      <c r="Z68" s="8">
        <f t="shared" si="34"/>
        <v>0.023307901234567902</v>
      </c>
      <c r="AA68" s="8">
        <f t="shared" si="34"/>
        <v>0.013917098765432099</v>
      </c>
      <c r="AB68" s="8">
        <f t="shared" si="34"/>
        <v>0.05223074074074073</v>
      </c>
      <c r="AC68" s="8">
        <f t="shared" si="34"/>
        <v>0.7513883024691359</v>
      </c>
      <c r="AD68" s="8">
        <f t="shared" si="34"/>
        <v>0.7520267043517351</v>
      </c>
      <c r="AE68" s="12" t="s">
        <v>36</v>
      </c>
    </row>
    <row r="69" ht="12">
      <c r="AD69"/>
    </row>
    <row r="70" spans="2:30" ht="12">
      <c r="B70" s="5" t="s">
        <v>26</v>
      </c>
      <c r="C70">
        <f aca="true" t="shared" si="35" ref="C70:L70">COUNT(C45:C50)</f>
        <v>6</v>
      </c>
      <c r="D70">
        <f t="shared" si="35"/>
        <v>6</v>
      </c>
      <c r="E70">
        <f t="shared" si="35"/>
        <v>6</v>
      </c>
      <c r="F70">
        <f t="shared" si="35"/>
        <v>6</v>
      </c>
      <c r="G70">
        <f t="shared" si="35"/>
        <v>6</v>
      </c>
      <c r="H70">
        <f t="shared" si="35"/>
        <v>6</v>
      </c>
      <c r="I70">
        <f t="shared" si="35"/>
        <v>6</v>
      </c>
      <c r="J70">
        <f t="shared" si="35"/>
        <v>6</v>
      </c>
      <c r="K70">
        <f t="shared" si="35"/>
        <v>6</v>
      </c>
      <c r="L70">
        <f t="shared" si="35"/>
        <v>6</v>
      </c>
      <c r="M70">
        <f aca="true" t="shared" si="36" ref="M70:V70">COUNT(M45:M50)</f>
        <v>6</v>
      </c>
      <c r="N70">
        <f t="shared" si="36"/>
        <v>6</v>
      </c>
      <c r="O70">
        <f t="shared" si="36"/>
        <v>6</v>
      </c>
      <c r="P70">
        <f t="shared" si="36"/>
        <v>6</v>
      </c>
      <c r="Q70">
        <f t="shared" si="36"/>
        <v>6</v>
      </c>
      <c r="R70">
        <f t="shared" si="36"/>
        <v>6</v>
      </c>
      <c r="S70">
        <f t="shared" si="36"/>
        <v>6</v>
      </c>
      <c r="T70">
        <f t="shared" si="36"/>
        <v>6</v>
      </c>
      <c r="U70">
        <f t="shared" si="36"/>
        <v>6</v>
      </c>
      <c r="V70">
        <f t="shared" si="36"/>
        <v>6</v>
      </c>
      <c r="W70">
        <f aca="true" t="shared" si="37" ref="W70:AB70">COUNT(W45:W50)</f>
        <v>6</v>
      </c>
      <c r="X70">
        <f t="shared" si="37"/>
        <v>6</v>
      </c>
      <c r="Y70">
        <f t="shared" si="37"/>
        <v>6</v>
      </c>
      <c r="Z70">
        <f t="shared" si="37"/>
        <v>6</v>
      </c>
      <c r="AA70">
        <f t="shared" si="37"/>
        <v>6</v>
      </c>
      <c r="AB70">
        <f t="shared" si="37"/>
        <v>6</v>
      </c>
      <c r="AD70">
        <f>COUNT(AD45:AD50)</f>
        <v>6</v>
      </c>
    </row>
    <row r="71" spans="2:30" ht="12">
      <c r="B71" s="5" t="s">
        <v>27</v>
      </c>
      <c r="C71">
        <f aca="true" t="shared" si="38" ref="C71:L71">COUNT(C51:C56)</f>
        <v>6</v>
      </c>
      <c r="D71">
        <f t="shared" si="38"/>
        <v>6</v>
      </c>
      <c r="E71">
        <f t="shared" si="38"/>
        <v>6</v>
      </c>
      <c r="F71">
        <f t="shared" si="38"/>
        <v>6</v>
      </c>
      <c r="G71">
        <f t="shared" si="38"/>
        <v>6</v>
      </c>
      <c r="H71">
        <f t="shared" si="38"/>
        <v>6</v>
      </c>
      <c r="I71">
        <f t="shared" si="38"/>
        <v>6</v>
      </c>
      <c r="J71">
        <f t="shared" si="38"/>
        <v>6</v>
      </c>
      <c r="K71">
        <f t="shared" si="38"/>
        <v>6</v>
      </c>
      <c r="L71">
        <f t="shared" si="38"/>
        <v>6</v>
      </c>
      <c r="M71">
        <f aca="true" t="shared" si="39" ref="M71:V71">COUNT(M51:M56)</f>
        <v>6</v>
      </c>
      <c r="N71">
        <f t="shared" si="39"/>
        <v>6</v>
      </c>
      <c r="O71">
        <f t="shared" si="39"/>
        <v>6</v>
      </c>
      <c r="P71">
        <f t="shared" si="39"/>
        <v>6</v>
      </c>
      <c r="Q71">
        <f t="shared" si="39"/>
        <v>6</v>
      </c>
      <c r="R71">
        <f t="shared" si="39"/>
        <v>6</v>
      </c>
      <c r="S71">
        <f t="shared" si="39"/>
        <v>6</v>
      </c>
      <c r="T71">
        <f t="shared" si="39"/>
        <v>6</v>
      </c>
      <c r="U71">
        <f t="shared" si="39"/>
        <v>6</v>
      </c>
      <c r="V71">
        <f t="shared" si="39"/>
        <v>6</v>
      </c>
      <c r="W71">
        <f aca="true" t="shared" si="40" ref="W71:AB71">COUNT(W51:W56)</f>
        <v>6</v>
      </c>
      <c r="X71">
        <f t="shared" si="40"/>
        <v>6</v>
      </c>
      <c r="Y71">
        <f t="shared" si="40"/>
        <v>6</v>
      </c>
      <c r="Z71">
        <f t="shared" si="40"/>
        <v>6</v>
      </c>
      <c r="AA71">
        <f t="shared" si="40"/>
        <v>6</v>
      </c>
      <c r="AB71">
        <f t="shared" si="40"/>
        <v>6</v>
      </c>
      <c r="AD71">
        <f>COUNT(AD51:AD56)</f>
        <v>6</v>
      </c>
    </row>
    <row r="72" spans="2:30" ht="12">
      <c r="B72" s="5" t="s">
        <v>28</v>
      </c>
      <c r="C72">
        <f aca="true" t="shared" si="41" ref="C72:L72">COUNT(C57:C62)</f>
        <v>6</v>
      </c>
      <c r="D72">
        <f t="shared" si="41"/>
        <v>6</v>
      </c>
      <c r="E72">
        <f t="shared" si="41"/>
        <v>6</v>
      </c>
      <c r="F72">
        <f t="shared" si="41"/>
        <v>6</v>
      </c>
      <c r="G72">
        <f t="shared" si="41"/>
        <v>6</v>
      </c>
      <c r="H72">
        <f t="shared" si="41"/>
        <v>6</v>
      </c>
      <c r="I72">
        <f t="shared" si="41"/>
        <v>6</v>
      </c>
      <c r="J72">
        <f t="shared" si="41"/>
        <v>6</v>
      </c>
      <c r="K72">
        <f t="shared" si="41"/>
        <v>6</v>
      </c>
      <c r="L72">
        <f t="shared" si="41"/>
        <v>6</v>
      </c>
      <c r="M72">
        <f aca="true" t="shared" si="42" ref="M72:V72">COUNT(M57:M62)</f>
        <v>6</v>
      </c>
      <c r="N72">
        <f t="shared" si="42"/>
        <v>6</v>
      </c>
      <c r="O72">
        <f t="shared" si="42"/>
        <v>6</v>
      </c>
      <c r="P72">
        <f t="shared" si="42"/>
        <v>6</v>
      </c>
      <c r="Q72">
        <f t="shared" si="42"/>
        <v>6</v>
      </c>
      <c r="R72">
        <f t="shared" si="42"/>
        <v>6</v>
      </c>
      <c r="S72">
        <f t="shared" si="42"/>
        <v>6</v>
      </c>
      <c r="T72">
        <f t="shared" si="42"/>
        <v>6</v>
      </c>
      <c r="U72">
        <f t="shared" si="42"/>
        <v>6</v>
      </c>
      <c r="V72">
        <f t="shared" si="42"/>
        <v>6</v>
      </c>
      <c r="W72">
        <f aca="true" t="shared" si="43" ref="W72:AB72">COUNT(W57:W62)</f>
        <v>6</v>
      </c>
      <c r="X72">
        <f t="shared" si="43"/>
        <v>6</v>
      </c>
      <c r="Y72">
        <f t="shared" si="43"/>
        <v>6</v>
      </c>
      <c r="Z72">
        <f t="shared" si="43"/>
        <v>6</v>
      </c>
      <c r="AA72">
        <f t="shared" si="43"/>
        <v>6</v>
      </c>
      <c r="AB72">
        <f t="shared" si="43"/>
        <v>6</v>
      </c>
      <c r="AD72">
        <f>COUNT(AD57:AD62)</f>
        <v>6</v>
      </c>
    </row>
    <row r="73" spans="2:30" ht="12">
      <c r="B73" s="5" t="s">
        <v>29</v>
      </c>
      <c r="C73">
        <f aca="true" t="shared" si="44" ref="C73:L73">COUNT(C45:C62)</f>
        <v>18</v>
      </c>
      <c r="D73">
        <f t="shared" si="44"/>
        <v>18</v>
      </c>
      <c r="E73">
        <f t="shared" si="44"/>
        <v>18</v>
      </c>
      <c r="F73">
        <f t="shared" si="44"/>
        <v>18</v>
      </c>
      <c r="G73">
        <f t="shared" si="44"/>
        <v>18</v>
      </c>
      <c r="H73">
        <f t="shared" si="44"/>
        <v>18</v>
      </c>
      <c r="I73">
        <f t="shared" si="44"/>
        <v>18</v>
      </c>
      <c r="J73">
        <f t="shared" si="44"/>
        <v>18</v>
      </c>
      <c r="K73">
        <f t="shared" si="44"/>
        <v>18</v>
      </c>
      <c r="L73">
        <f t="shared" si="44"/>
        <v>18</v>
      </c>
      <c r="M73">
        <f aca="true" t="shared" si="45" ref="M73:V73">COUNT(M45:M62)</f>
        <v>18</v>
      </c>
      <c r="N73">
        <f t="shared" si="45"/>
        <v>18</v>
      </c>
      <c r="O73">
        <f t="shared" si="45"/>
        <v>18</v>
      </c>
      <c r="P73">
        <f t="shared" si="45"/>
        <v>18</v>
      </c>
      <c r="Q73">
        <f t="shared" si="45"/>
        <v>18</v>
      </c>
      <c r="R73">
        <f t="shared" si="45"/>
        <v>18</v>
      </c>
      <c r="S73">
        <f t="shared" si="45"/>
        <v>18</v>
      </c>
      <c r="T73">
        <f t="shared" si="45"/>
        <v>18</v>
      </c>
      <c r="U73">
        <f t="shared" si="45"/>
        <v>18</v>
      </c>
      <c r="V73">
        <f t="shared" si="45"/>
        <v>18</v>
      </c>
      <c r="W73">
        <f aca="true" t="shared" si="46" ref="W73:AB73">COUNT(W45:W62)</f>
        <v>18</v>
      </c>
      <c r="X73">
        <f t="shared" si="46"/>
        <v>18</v>
      </c>
      <c r="Y73">
        <f t="shared" si="46"/>
        <v>18</v>
      </c>
      <c r="Z73">
        <f t="shared" si="46"/>
        <v>18</v>
      </c>
      <c r="AA73">
        <f t="shared" si="46"/>
        <v>18</v>
      </c>
      <c r="AB73">
        <f t="shared" si="46"/>
        <v>18</v>
      </c>
      <c r="AD73">
        <f>COUNT(AD45:AD62)</f>
        <v>18</v>
      </c>
    </row>
    <row r="76" ht="12">
      <c r="C76" s="1" t="s">
        <v>37</v>
      </c>
    </row>
    <row r="77" spans="3:29" ht="12">
      <c r="C77" s="6" t="s">
        <v>38</v>
      </c>
      <c r="D77" s="6" t="s">
        <v>38</v>
      </c>
      <c r="E77" s="6" t="s">
        <v>38</v>
      </c>
      <c r="F77" s="6" t="s">
        <v>38</v>
      </c>
      <c r="G77" s="6" t="s">
        <v>38</v>
      </c>
      <c r="H77" s="6" t="s">
        <v>38</v>
      </c>
      <c r="I77" s="6" t="s">
        <v>38</v>
      </c>
      <c r="J77" s="6" t="s">
        <v>38</v>
      </c>
      <c r="K77" s="6" t="s">
        <v>38</v>
      </c>
      <c r="L77" s="6" t="s">
        <v>38</v>
      </c>
      <c r="M77" s="6" t="s">
        <v>38</v>
      </c>
      <c r="N77" s="6" t="s">
        <v>38</v>
      </c>
      <c r="O77" s="6" t="s">
        <v>38</v>
      </c>
      <c r="P77" s="6" t="s">
        <v>38</v>
      </c>
      <c r="Q77" s="6" t="s">
        <v>38</v>
      </c>
      <c r="R77" s="6" t="s">
        <v>38</v>
      </c>
      <c r="S77" s="6" t="s">
        <v>38</v>
      </c>
      <c r="T77" s="6" t="s">
        <v>38</v>
      </c>
      <c r="U77" s="6" t="s">
        <v>38</v>
      </c>
      <c r="V77" s="6" t="s">
        <v>38</v>
      </c>
      <c r="W77" s="6" t="s">
        <v>38</v>
      </c>
      <c r="X77" s="6" t="s">
        <v>38</v>
      </c>
      <c r="Y77" s="6" t="s">
        <v>38</v>
      </c>
      <c r="Z77" s="6" t="s">
        <v>38</v>
      </c>
      <c r="AA77" s="6" t="s">
        <v>38</v>
      </c>
      <c r="AB77" s="6" t="s">
        <v>38</v>
      </c>
      <c r="AC77" s="6" t="s">
        <v>38</v>
      </c>
    </row>
    <row r="78" spans="2:29" s="2" customFormat="1" ht="12">
      <c r="B78" s="4" t="s">
        <v>2</v>
      </c>
      <c r="C78" s="3">
        <f>LEAFDATA0506!C78</f>
        <v>38635</v>
      </c>
      <c r="D78" s="3">
        <f>LEAFDATA0506!D78</f>
        <v>38649</v>
      </c>
      <c r="E78" s="3">
        <f>LEAFDATA0506!E78</f>
        <v>38663</v>
      </c>
      <c r="F78" s="3">
        <f>LEAFDATA0506!F78</f>
        <v>38677</v>
      </c>
      <c r="G78" s="3">
        <f>LEAFDATA0506!G78</f>
        <v>38691</v>
      </c>
      <c r="H78" s="3">
        <f>LEAFDATA0506!H78</f>
        <v>38705</v>
      </c>
      <c r="I78" s="3">
        <f>LEAFDATA0506!I78</f>
        <v>38719</v>
      </c>
      <c r="J78" s="3">
        <f>LEAFDATA0506!J78</f>
        <v>38734</v>
      </c>
      <c r="K78" s="3">
        <f>LEAFDATA0506!K78</f>
        <v>38747</v>
      </c>
      <c r="L78" s="3">
        <f>LEAFDATA0506!L78</f>
        <v>38762</v>
      </c>
      <c r="M78" s="3">
        <f>LEAFDATA0506!M78</f>
        <v>38775</v>
      </c>
      <c r="N78" s="3">
        <f>LEAFDATA0506!N78</f>
        <v>38789</v>
      </c>
      <c r="O78" s="3">
        <f>LEAFDATA0506!O78</f>
        <v>38803</v>
      </c>
      <c r="P78" s="3">
        <f>LEAFDATA0506!P78</f>
        <v>38817</v>
      </c>
      <c r="Q78" s="3">
        <f>LEAFDATA0506!Q78</f>
        <v>38831</v>
      </c>
      <c r="R78" s="3">
        <f>LEAFDATA0506!R78</f>
        <v>38845</v>
      </c>
      <c r="S78" s="3">
        <f>LEAFDATA0506!S78</f>
        <v>38860</v>
      </c>
      <c r="T78" s="3">
        <f>LEAFDATA0506!T78</f>
        <v>38873</v>
      </c>
      <c r="U78" s="3">
        <f>LEAFDATA0506!U78</f>
        <v>38887</v>
      </c>
      <c r="V78" s="3">
        <f>LEAFDATA0506!V78</f>
        <v>38902</v>
      </c>
      <c r="W78" s="3">
        <f>LEAFDATA0506!W78</f>
        <v>38915</v>
      </c>
      <c r="X78" s="3">
        <f>LEAFDATA0506!X78</f>
        <v>38930</v>
      </c>
      <c r="Y78" s="3">
        <f>LEAFDATA0506!Y78</f>
        <v>38943</v>
      </c>
      <c r="Z78" s="3">
        <f>LEAFDATA0506!Z78</f>
        <v>38957</v>
      </c>
      <c r="AA78" s="3">
        <f>LEAFDATA0506!AA78</f>
        <v>38971</v>
      </c>
      <c r="AB78" s="3">
        <f>LEAFDATA0506!AB78</f>
        <v>38985</v>
      </c>
      <c r="AC78" s="11"/>
    </row>
    <row r="79" spans="2:29" ht="12">
      <c r="B79" s="5" t="s">
        <v>3</v>
      </c>
      <c r="C79" s="9">
        <f>LEAFDATA0506!C79</f>
        <v>14</v>
      </c>
      <c r="D79" s="9">
        <f>LEAFDATA0506!D79</f>
        <v>15</v>
      </c>
      <c r="E79" s="9">
        <f>LEAFDATA0506!E79</f>
        <v>12</v>
      </c>
      <c r="F79" s="9">
        <f>LEAFDATA0506!F79</f>
        <v>15</v>
      </c>
      <c r="G79" s="9">
        <f>LEAFDATA0506!G79</f>
        <v>14</v>
      </c>
      <c r="H79" s="9">
        <f>LEAFDATA0506!H79</f>
        <v>15</v>
      </c>
      <c r="I79" s="9">
        <f>LEAFDATA0506!I79</f>
        <v>14</v>
      </c>
      <c r="J79" s="9">
        <f>LEAFDATA0506!J79</f>
        <v>14</v>
      </c>
      <c r="K79" s="9">
        <f>LEAFDATA0506!K79</f>
        <v>14</v>
      </c>
      <c r="L79" s="9">
        <f>LEAFDATA0506!L79</f>
        <v>13</v>
      </c>
      <c r="M79" s="9">
        <f>LEAFDATA0506!M79</f>
        <v>13</v>
      </c>
      <c r="N79" s="9">
        <f>LEAFDATA0506!N79</f>
        <v>16</v>
      </c>
      <c r="O79" s="9">
        <f>LEAFDATA0506!O79</f>
        <v>13</v>
      </c>
      <c r="P79" s="9">
        <f>LEAFDATA0506!P79</f>
        <v>14</v>
      </c>
      <c r="Q79" s="9">
        <f>LEAFDATA0506!Q79</f>
        <v>13</v>
      </c>
      <c r="R79" s="9">
        <f>LEAFDATA0506!R79</f>
        <v>15</v>
      </c>
      <c r="S79" s="9">
        <f>LEAFDATA0506!S79</f>
        <v>15</v>
      </c>
      <c r="T79" s="9">
        <f>LEAFDATA0506!T79</f>
        <v>13</v>
      </c>
      <c r="U79" s="9">
        <f>LEAFDATA0506!U79</f>
        <v>14</v>
      </c>
      <c r="V79" s="9">
        <f>LEAFDATA0506!V79</f>
        <v>14</v>
      </c>
      <c r="W79" s="9">
        <f>LEAFDATA0506!W79</f>
        <v>15</v>
      </c>
      <c r="X79" s="9">
        <f>LEAFDATA0506!X79</f>
        <v>15</v>
      </c>
      <c r="Y79" s="9">
        <f>LEAFDATA0506!Y79</f>
        <v>11</v>
      </c>
      <c r="Z79" s="9">
        <f>LEAFDATA0506!Z79</f>
        <v>15</v>
      </c>
      <c r="AA79" s="9">
        <f>LEAFDATA0506!AA79</f>
        <v>14</v>
      </c>
      <c r="AB79" s="9">
        <f>LEAFDATA0506!AB79</f>
        <v>15</v>
      </c>
      <c r="AC79" s="9">
        <f aca="true" t="shared" si="47" ref="AC79:AC96">SUM(C79:AB79)</f>
        <v>365</v>
      </c>
    </row>
    <row r="80" spans="2:29" ht="12">
      <c r="B80" s="5" t="s">
        <v>4</v>
      </c>
      <c r="C80" s="9">
        <f>LEAFDATA0506!C80</f>
        <v>14</v>
      </c>
      <c r="D80" s="9">
        <f>LEAFDATA0506!D80</f>
        <v>15</v>
      </c>
      <c r="E80" s="9">
        <f>LEAFDATA0506!E80</f>
        <v>12</v>
      </c>
      <c r="F80" s="9">
        <f>LEAFDATA0506!F80</f>
        <v>16</v>
      </c>
      <c r="G80" s="9">
        <f>LEAFDATA0506!G80</f>
        <v>13</v>
      </c>
      <c r="H80" s="9">
        <f>LEAFDATA0506!H80</f>
        <v>15</v>
      </c>
      <c r="I80" s="9">
        <f>LEAFDATA0506!I80</f>
        <v>14</v>
      </c>
      <c r="J80" s="9">
        <f>LEAFDATA0506!J80</f>
        <v>14</v>
      </c>
      <c r="K80" s="9">
        <f>LEAFDATA0506!K80</f>
        <v>14</v>
      </c>
      <c r="L80" s="9">
        <f>LEAFDATA0506!L80</f>
        <v>13</v>
      </c>
      <c r="M80" s="9">
        <f>LEAFDATA0506!M80</f>
        <v>13</v>
      </c>
      <c r="N80" s="9">
        <f>LEAFDATA0506!N80</f>
        <v>16</v>
      </c>
      <c r="O80" s="9">
        <f>LEAFDATA0506!O80</f>
        <v>13</v>
      </c>
      <c r="P80" s="9">
        <f>LEAFDATA0506!P80</f>
        <v>14</v>
      </c>
      <c r="Q80" s="9">
        <f>LEAFDATA0506!Q80</f>
        <v>13</v>
      </c>
      <c r="R80" s="9">
        <f>LEAFDATA0506!R80</f>
        <v>15</v>
      </c>
      <c r="S80" s="9">
        <f>LEAFDATA0506!S80</f>
        <v>15</v>
      </c>
      <c r="T80" s="9">
        <f>LEAFDATA0506!T80</f>
        <v>13</v>
      </c>
      <c r="U80" s="9">
        <f>LEAFDATA0506!U80</f>
        <v>14</v>
      </c>
      <c r="V80" s="9">
        <f>LEAFDATA0506!V80</f>
        <v>14</v>
      </c>
      <c r="W80" s="9">
        <f>LEAFDATA0506!W80</f>
        <v>15</v>
      </c>
      <c r="X80" s="9">
        <f>LEAFDATA0506!X80</f>
        <v>15</v>
      </c>
      <c r="Y80" s="9">
        <f>LEAFDATA0506!Y80</f>
        <v>11</v>
      </c>
      <c r="Z80" s="9">
        <f>LEAFDATA0506!Z80</f>
        <v>15</v>
      </c>
      <c r="AA80" s="9">
        <f>LEAFDATA0506!AA80</f>
        <v>14</v>
      </c>
      <c r="AB80" s="9">
        <f>LEAFDATA0506!AB80</f>
        <v>15</v>
      </c>
      <c r="AC80" s="9">
        <f t="shared" si="47"/>
        <v>365</v>
      </c>
    </row>
    <row r="81" spans="2:29" ht="12">
      <c r="B81" s="5" t="s">
        <v>5</v>
      </c>
      <c r="C81" s="9">
        <f>LEAFDATA0506!C81</f>
        <v>14</v>
      </c>
      <c r="D81" s="9">
        <f>LEAFDATA0506!D81</f>
        <v>15</v>
      </c>
      <c r="E81" s="9">
        <f>LEAFDATA0506!E81</f>
        <v>12</v>
      </c>
      <c r="F81" s="9">
        <f>LEAFDATA0506!F81</f>
        <v>17</v>
      </c>
      <c r="G81" s="9">
        <f>LEAFDATA0506!G81</f>
        <v>12</v>
      </c>
      <c r="H81" s="9">
        <f>LEAFDATA0506!H81</f>
        <v>14</v>
      </c>
      <c r="I81" s="9">
        <f>LEAFDATA0506!I81</f>
        <v>16</v>
      </c>
      <c r="J81" s="9">
        <f>LEAFDATA0506!J81</f>
        <v>13</v>
      </c>
      <c r="K81" s="9">
        <f>LEAFDATA0506!K81</f>
        <v>14</v>
      </c>
      <c r="L81" s="9">
        <f>LEAFDATA0506!L81</f>
        <v>14</v>
      </c>
      <c r="M81" s="9">
        <f>LEAFDATA0506!M81</f>
        <v>12</v>
      </c>
      <c r="N81" s="9">
        <f>LEAFDATA0506!N81</f>
        <v>16</v>
      </c>
      <c r="O81" s="9">
        <f>LEAFDATA0506!O81</f>
        <v>13</v>
      </c>
      <c r="P81" s="9">
        <f>LEAFDATA0506!P81</f>
        <v>14</v>
      </c>
      <c r="Q81" s="9">
        <f>LEAFDATA0506!Q81</f>
        <v>14</v>
      </c>
      <c r="R81" s="9">
        <f>LEAFDATA0506!R81</f>
        <v>14</v>
      </c>
      <c r="S81" s="9">
        <f>LEAFDATA0506!S81</f>
        <v>15</v>
      </c>
      <c r="T81" s="9">
        <f>LEAFDATA0506!T81</f>
        <v>13</v>
      </c>
      <c r="U81" s="9">
        <f>LEAFDATA0506!U81</f>
        <v>15</v>
      </c>
      <c r="V81" s="9">
        <f>LEAFDATA0506!V81</f>
        <v>13</v>
      </c>
      <c r="W81" s="9">
        <f>LEAFDATA0506!W81</f>
        <v>15</v>
      </c>
      <c r="X81" s="9">
        <f>LEAFDATA0506!X81</f>
        <v>15</v>
      </c>
      <c r="Y81" s="9">
        <f>LEAFDATA0506!Y81</f>
        <v>11</v>
      </c>
      <c r="Z81" s="9">
        <f>LEAFDATA0506!Z81</f>
        <v>16</v>
      </c>
      <c r="AA81" s="9">
        <f>LEAFDATA0506!AA81</f>
        <v>13</v>
      </c>
      <c r="AB81" s="9">
        <f>LEAFDATA0506!AB81</f>
        <v>15</v>
      </c>
      <c r="AC81" s="9">
        <f t="shared" si="47"/>
        <v>365</v>
      </c>
    </row>
    <row r="82" spans="2:29" ht="12">
      <c r="B82" s="5" t="s">
        <v>6</v>
      </c>
      <c r="C82" s="9">
        <f>LEAFDATA0506!C82</f>
        <v>14</v>
      </c>
      <c r="D82" s="9">
        <f>LEAFDATA0506!D82</f>
        <v>14</v>
      </c>
      <c r="E82" s="9">
        <f>LEAFDATA0506!E82</f>
        <v>13</v>
      </c>
      <c r="F82" s="9">
        <f>LEAFDATA0506!F82</f>
        <v>15</v>
      </c>
      <c r="G82" s="9">
        <f>LEAFDATA0506!G82</f>
        <v>14</v>
      </c>
      <c r="H82" s="9">
        <f>LEAFDATA0506!H82</f>
        <v>15</v>
      </c>
      <c r="I82" s="9">
        <f>LEAFDATA0506!I82</f>
        <v>14</v>
      </c>
      <c r="J82" s="9">
        <f>LEAFDATA0506!J82</f>
        <v>14</v>
      </c>
      <c r="K82" s="9">
        <f>LEAFDATA0506!K82</f>
        <v>14</v>
      </c>
      <c r="L82" s="9">
        <f>LEAFDATA0506!L82</f>
        <v>13</v>
      </c>
      <c r="M82" s="9">
        <f>LEAFDATA0506!M82</f>
        <v>13</v>
      </c>
      <c r="N82" s="9">
        <f>LEAFDATA0506!N82</f>
        <v>16</v>
      </c>
      <c r="O82" s="9">
        <f>LEAFDATA0506!O82</f>
        <v>13</v>
      </c>
      <c r="P82" s="9">
        <f>LEAFDATA0506!P82</f>
        <v>14</v>
      </c>
      <c r="Q82" s="9">
        <f>LEAFDATA0506!Q82</f>
        <v>13</v>
      </c>
      <c r="R82" s="9">
        <f>LEAFDATA0506!R82</f>
        <v>15</v>
      </c>
      <c r="S82" s="9">
        <f>LEAFDATA0506!S82</f>
        <v>15</v>
      </c>
      <c r="T82" s="9">
        <f>LEAFDATA0506!T82</f>
        <v>13</v>
      </c>
      <c r="U82" s="9">
        <f>LEAFDATA0506!U82</f>
        <v>15</v>
      </c>
      <c r="V82" s="9">
        <f>LEAFDATA0506!V82</f>
        <v>13</v>
      </c>
      <c r="W82" s="9">
        <f>LEAFDATA0506!W82</f>
        <v>15</v>
      </c>
      <c r="X82" s="9">
        <f>LEAFDATA0506!X82</f>
        <v>15</v>
      </c>
      <c r="Y82" s="9">
        <f>LEAFDATA0506!Y82</f>
        <v>11</v>
      </c>
      <c r="Z82" s="9">
        <f>LEAFDATA0506!Z82</f>
        <v>14</v>
      </c>
      <c r="AA82" s="9">
        <f>LEAFDATA0506!AA82</f>
        <v>15</v>
      </c>
      <c r="AB82" s="9">
        <f>LEAFDATA0506!AB82</f>
        <v>15</v>
      </c>
      <c r="AC82" s="9">
        <f t="shared" si="47"/>
        <v>365</v>
      </c>
    </row>
    <row r="83" spans="2:29" ht="12">
      <c r="B83" s="5" t="s">
        <v>7</v>
      </c>
      <c r="C83" s="9">
        <f>LEAFDATA0506!C83</f>
        <v>14</v>
      </c>
      <c r="D83" s="9">
        <f>LEAFDATA0506!D83</f>
        <v>14</v>
      </c>
      <c r="E83" s="9">
        <f>LEAFDATA0506!E83</f>
        <v>13</v>
      </c>
      <c r="F83" s="9">
        <f>LEAFDATA0506!F83</f>
        <v>16</v>
      </c>
      <c r="G83" s="9">
        <f>LEAFDATA0506!G83</f>
        <v>13</v>
      </c>
      <c r="H83" s="9">
        <f>LEAFDATA0506!H83</f>
        <v>15</v>
      </c>
      <c r="I83" s="9">
        <f>LEAFDATA0506!I83</f>
        <v>14</v>
      </c>
      <c r="J83" s="9">
        <f>LEAFDATA0506!J83</f>
        <v>14</v>
      </c>
      <c r="K83" s="9">
        <f>LEAFDATA0506!K83</f>
        <v>14</v>
      </c>
      <c r="L83" s="9">
        <f>LEAFDATA0506!L83</f>
        <v>13</v>
      </c>
      <c r="M83" s="9">
        <f>LEAFDATA0506!M83</f>
        <v>13</v>
      </c>
      <c r="N83" s="9">
        <f>LEAFDATA0506!N83</f>
        <v>16</v>
      </c>
      <c r="O83" s="9">
        <f>LEAFDATA0506!O83</f>
        <v>13</v>
      </c>
      <c r="P83" s="9">
        <f>LEAFDATA0506!P83</f>
        <v>14</v>
      </c>
      <c r="Q83" s="9">
        <f>LEAFDATA0506!Q83</f>
        <v>13</v>
      </c>
      <c r="R83" s="9">
        <f>LEAFDATA0506!R83</f>
        <v>15</v>
      </c>
      <c r="S83" s="9">
        <f>LEAFDATA0506!S83</f>
        <v>15</v>
      </c>
      <c r="T83" s="9">
        <f>LEAFDATA0506!T83</f>
        <v>13</v>
      </c>
      <c r="U83" s="9">
        <f>LEAFDATA0506!U83</f>
        <v>15</v>
      </c>
      <c r="V83" s="9">
        <f>LEAFDATA0506!V83</f>
        <v>13</v>
      </c>
      <c r="W83" s="9">
        <f>LEAFDATA0506!W83</f>
        <v>15</v>
      </c>
      <c r="X83" s="9">
        <f>LEAFDATA0506!X83</f>
        <v>15</v>
      </c>
      <c r="Y83" s="9">
        <f>LEAFDATA0506!Y83</f>
        <v>11</v>
      </c>
      <c r="Z83" s="9">
        <f>LEAFDATA0506!Z83</f>
        <v>14</v>
      </c>
      <c r="AA83" s="9">
        <f>LEAFDATA0506!AA83</f>
        <v>15</v>
      </c>
      <c r="AB83" s="9">
        <f>LEAFDATA0506!AB83</f>
        <v>15</v>
      </c>
      <c r="AC83" s="9">
        <f t="shared" si="47"/>
        <v>365</v>
      </c>
    </row>
    <row r="84" spans="2:29" ht="12">
      <c r="B84" s="5" t="s">
        <v>8</v>
      </c>
      <c r="C84" s="9">
        <f>LEAFDATA0506!C84</f>
        <v>14</v>
      </c>
      <c r="D84" s="9">
        <f>LEAFDATA0506!D84</f>
        <v>14</v>
      </c>
      <c r="E84" s="9">
        <f>LEAFDATA0506!E84</f>
        <v>17</v>
      </c>
      <c r="F84" s="9">
        <f>LEAFDATA0506!F84</f>
        <v>11</v>
      </c>
      <c r="G84" s="9">
        <f>LEAFDATA0506!G84</f>
        <v>14</v>
      </c>
      <c r="H84" s="9">
        <f>LEAFDATA0506!H84</f>
        <v>14</v>
      </c>
      <c r="I84" s="9">
        <f>LEAFDATA0506!I84</f>
        <v>14</v>
      </c>
      <c r="J84" s="9">
        <f>LEAFDATA0506!J84</f>
        <v>15</v>
      </c>
      <c r="K84" s="9">
        <f>LEAFDATA0506!K84</f>
        <v>13</v>
      </c>
      <c r="L84" s="9">
        <f>LEAFDATA0506!L84</f>
        <v>17</v>
      </c>
      <c r="M84" s="9">
        <f>LEAFDATA0506!M84</f>
        <v>12</v>
      </c>
      <c r="N84" s="9">
        <f>LEAFDATA0506!N84</f>
        <v>13</v>
      </c>
      <c r="O84" s="9">
        <f>LEAFDATA0506!O84</f>
        <v>14</v>
      </c>
      <c r="P84" s="9">
        <f>LEAFDATA0506!P84</f>
        <v>14</v>
      </c>
      <c r="Q84" s="9">
        <f>LEAFDATA0506!Q84</f>
        <v>16</v>
      </c>
      <c r="R84" s="9">
        <f>LEAFDATA0506!R84</f>
        <v>12</v>
      </c>
      <c r="S84" s="9">
        <f>LEAFDATA0506!S84</f>
        <v>17</v>
      </c>
      <c r="T84" s="9">
        <f>LEAFDATA0506!T84</f>
        <v>11</v>
      </c>
      <c r="U84" s="9">
        <f>LEAFDATA0506!U84</f>
        <v>14</v>
      </c>
      <c r="V84" s="9">
        <f>LEAFDATA0506!V84</f>
        <v>17</v>
      </c>
      <c r="W84" s="9">
        <f>LEAFDATA0506!W84</f>
        <v>11</v>
      </c>
      <c r="X84" s="9">
        <f>LEAFDATA0506!X84</f>
        <v>15</v>
      </c>
      <c r="Y84" s="9">
        <f>LEAFDATA0506!Y84</f>
        <v>14</v>
      </c>
      <c r="Z84" s="9">
        <f>LEAFDATA0506!Z84</f>
        <v>13</v>
      </c>
      <c r="AA84" s="9">
        <f>LEAFDATA0506!AA84</f>
        <v>14</v>
      </c>
      <c r="AB84" s="9">
        <f>LEAFDATA0506!AB84</f>
        <v>14</v>
      </c>
      <c r="AC84" s="9">
        <f t="shared" si="47"/>
        <v>364</v>
      </c>
    </row>
    <row r="85" spans="2:29" ht="12">
      <c r="B85" s="5" t="s">
        <v>9</v>
      </c>
      <c r="C85" s="9">
        <f>LEAFDATA0506!C85</f>
        <v>14</v>
      </c>
      <c r="D85" s="9">
        <f>LEAFDATA0506!D85</f>
        <v>15</v>
      </c>
      <c r="E85" s="9">
        <f>LEAFDATA0506!E85</f>
        <v>12</v>
      </c>
      <c r="F85" s="9">
        <f>LEAFDATA0506!F85</f>
        <v>17</v>
      </c>
      <c r="G85" s="9">
        <f>LEAFDATA0506!G85</f>
        <v>12</v>
      </c>
      <c r="H85" s="9">
        <f>LEAFDATA0506!H85</f>
        <v>14</v>
      </c>
      <c r="I85" s="9">
        <f>LEAFDATA0506!I85</f>
        <v>16</v>
      </c>
      <c r="J85" s="9">
        <f>LEAFDATA0506!J85</f>
        <v>13</v>
      </c>
      <c r="K85" s="9">
        <f>LEAFDATA0506!K85</f>
        <v>14</v>
      </c>
      <c r="L85" s="9">
        <f>LEAFDATA0506!L85</f>
        <v>14</v>
      </c>
      <c r="M85" s="9">
        <f>LEAFDATA0506!M85</f>
        <v>12</v>
      </c>
      <c r="N85" s="9">
        <f>LEAFDATA0506!N85</f>
        <v>16</v>
      </c>
      <c r="O85" s="9">
        <f>LEAFDATA0506!O85</f>
        <v>13</v>
      </c>
      <c r="P85" s="9">
        <f>LEAFDATA0506!P85</f>
        <v>14</v>
      </c>
      <c r="Q85" s="9">
        <f>LEAFDATA0506!Q85</f>
        <v>14</v>
      </c>
      <c r="R85" s="9">
        <f>LEAFDATA0506!R85</f>
        <v>14</v>
      </c>
      <c r="S85" s="9">
        <f>LEAFDATA0506!S85</f>
        <v>15</v>
      </c>
      <c r="T85" s="9">
        <f>LEAFDATA0506!T85</f>
        <v>13</v>
      </c>
      <c r="U85" s="9">
        <f>LEAFDATA0506!U85</f>
        <v>15</v>
      </c>
      <c r="V85" s="9">
        <f>LEAFDATA0506!V85</f>
        <v>13</v>
      </c>
      <c r="W85" s="9">
        <f>LEAFDATA0506!W85</f>
        <v>15</v>
      </c>
      <c r="X85" s="9">
        <f>LEAFDATA0506!X85</f>
        <v>15</v>
      </c>
      <c r="Y85" s="9">
        <f>LEAFDATA0506!Y85</f>
        <v>11</v>
      </c>
      <c r="Z85" s="9">
        <f>LEAFDATA0506!Z85</f>
        <v>16</v>
      </c>
      <c r="AA85" s="9">
        <f>LEAFDATA0506!AA85</f>
        <v>13</v>
      </c>
      <c r="AB85" s="9">
        <f>LEAFDATA0506!AB85</f>
        <v>15</v>
      </c>
      <c r="AC85" s="9">
        <f t="shared" si="47"/>
        <v>365</v>
      </c>
    </row>
    <row r="86" spans="2:29" ht="12">
      <c r="B86" s="5" t="s">
        <v>10</v>
      </c>
      <c r="C86" s="9">
        <f>LEAFDATA0506!C86</f>
        <v>14</v>
      </c>
      <c r="D86" s="9">
        <f>LEAFDATA0506!D86</f>
        <v>15</v>
      </c>
      <c r="E86" s="9">
        <f>LEAFDATA0506!E86</f>
        <v>12</v>
      </c>
      <c r="F86" s="9">
        <f>LEAFDATA0506!F86</f>
        <v>17</v>
      </c>
      <c r="G86" s="9">
        <f>LEAFDATA0506!G86</f>
        <v>12</v>
      </c>
      <c r="H86" s="9">
        <f>LEAFDATA0506!H86</f>
        <v>13</v>
      </c>
      <c r="I86" s="9">
        <f>LEAFDATA0506!I86</f>
        <v>17</v>
      </c>
      <c r="J86" s="9">
        <f>LEAFDATA0506!J86</f>
        <v>13</v>
      </c>
      <c r="K86" s="9">
        <f>LEAFDATA0506!K86</f>
        <v>14</v>
      </c>
      <c r="L86" s="9">
        <f>LEAFDATA0506!L86</f>
        <v>13</v>
      </c>
      <c r="M86" s="9">
        <f>LEAFDATA0506!M86</f>
        <v>14</v>
      </c>
      <c r="N86" s="9">
        <f>LEAFDATA0506!N86</f>
        <v>15</v>
      </c>
      <c r="O86" s="9">
        <f>LEAFDATA0506!O86</f>
        <v>14</v>
      </c>
      <c r="P86" s="9">
        <f>LEAFDATA0506!P86</f>
        <v>19</v>
      </c>
      <c r="Q86" s="9">
        <f>LEAFDATA0506!Q86</f>
        <v>9</v>
      </c>
      <c r="R86" s="9">
        <f>LEAFDATA0506!R86</f>
        <v>13</v>
      </c>
      <c r="S86" s="9">
        <f>LEAFDATA0506!S86</f>
        <v>16</v>
      </c>
      <c r="T86" s="9">
        <f>LEAFDATA0506!T86</f>
        <v>12</v>
      </c>
      <c r="U86" s="9">
        <f>LEAFDATA0506!U86</f>
        <v>13</v>
      </c>
      <c r="V86" s="9">
        <f>LEAFDATA0506!V86</f>
        <v>15</v>
      </c>
      <c r="W86" s="9">
        <f>LEAFDATA0506!W86</f>
        <v>15</v>
      </c>
      <c r="X86" s="9">
        <f>LEAFDATA0506!X86</f>
        <v>15</v>
      </c>
      <c r="Y86" s="9">
        <f>LEAFDATA0506!Y86</f>
        <v>12</v>
      </c>
      <c r="Z86" s="9">
        <f>LEAFDATA0506!Z86</f>
        <v>14</v>
      </c>
      <c r="AA86" s="9">
        <f>LEAFDATA0506!AA86</f>
        <v>14</v>
      </c>
      <c r="AB86" s="9">
        <f>LEAFDATA0506!AB86</f>
        <v>16</v>
      </c>
      <c r="AC86" s="9">
        <f t="shared" si="47"/>
        <v>366</v>
      </c>
    </row>
    <row r="87" spans="2:29" ht="12">
      <c r="B87" s="5" t="s">
        <v>11</v>
      </c>
      <c r="C87" s="9">
        <f>LEAFDATA0506!C87</f>
        <v>14</v>
      </c>
      <c r="D87" s="9">
        <f>LEAFDATA0506!D87</f>
        <v>14</v>
      </c>
      <c r="E87" s="9">
        <f>LEAFDATA0506!E87</f>
        <v>17</v>
      </c>
      <c r="F87" s="9">
        <f>LEAFDATA0506!F87</f>
        <v>12</v>
      </c>
      <c r="G87" s="9">
        <f>LEAFDATA0506!G87</f>
        <v>13</v>
      </c>
      <c r="H87" s="9">
        <f>LEAFDATA0506!H87</f>
        <v>14</v>
      </c>
      <c r="I87" s="9">
        <f>LEAFDATA0506!I87</f>
        <v>15</v>
      </c>
      <c r="J87" s="9">
        <f>LEAFDATA0506!J87</f>
        <v>14</v>
      </c>
      <c r="K87" s="9">
        <f>LEAFDATA0506!K87</f>
        <v>13</v>
      </c>
      <c r="L87" s="9">
        <f>LEAFDATA0506!L87</f>
        <v>17</v>
      </c>
      <c r="M87" s="9">
        <f>LEAFDATA0506!M87</f>
        <v>12</v>
      </c>
      <c r="N87" s="9">
        <f>LEAFDATA0506!N87</f>
        <v>14</v>
      </c>
      <c r="O87" s="9">
        <f>LEAFDATA0506!O87</f>
        <v>13</v>
      </c>
      <c r="P87" s="9">
        <f>LEAFDATA0506!P87</f>
        <v>21</v>
      </c>
      <c r="Q87" s="9">
        <f>LEAFDATA0506!Q87</f>
        <v>9</v>
      </c>
      <c r="R87" s="9">
        <f>LEAFDATA0506!R87</f>
        <v>12</v>
      </c>
      <c r="S87" s="9">
        <f>LEAFDATA0506!S87</f>
        <v>17</v>
      </c>
      <c r="T87" s="9">
        <f>LEAFDATA0506!T87</f>
        <v>11</v>
      </c>
      <c r="U87" s="9">
        <f>LEAFDATA0506!U87</f>
        <v>14</v>
      </c>
      <c r="V87" s="9">
        <f>LEAFDATA0506!V87</f>
        <v>17</v>
      </c>
      <c r="W87" s="9">
        <f>LEAFDATA0506!W87</f>
        <v>12</v>
      </c>
      <c r="X87" s="9">
        <f>LEAFDATA0506!X87</f>
        <v>14</v>
      </c>
      <c r="Y87" s="9">
        <f>LEAFDATA0506!Y87</f>
        <v>14</v>
      </c>
      <c r="Z87" s="9">
        <f>LEAFDATA0506!Z87</f>
        <v>13</v>
      </c>
      <c r="AA87" s="9">
        <f>LEAFDATA0506!AA87</f>
        <v>14</v>
      </c>
      <c r="AB87" s="9">
        <f>LEAFDATA0506!AB87</f>
        <v>15</v>
      </c>
      <c r="AC87" s="9">
        <f t="shared" si="47"/>
        <v>365</v>
      </c>
    </row>
    <row r="88" spans="2:29" ht="12">
      <c r="B88" s="5" t="s">
        <v>12</v>
      </c>
      <c r="C88" s="9">
        <f>LEAFDATA0506!C88</f>
        <v>14</v>
      </c>
      <c r="D88" s="9">
        <f>LEAFDATA0506!D88</f>
        <v>14</v>
      </c>
      <c r="E88" s="9">
        <f>LEAFDATA0506!E88</f>
        <v>17</v>
      </c>
      <c r="F88" s="9">
        <f>LEAFDATA0506!F88</f>
        <v>11</v>
      </c>
      <c r="G88" s="9">
        <f>LEAFDATA0506!G88</f>
        <v>14</v>
      </c>
      <c r="H88" s="9">
        <f>LEAFDATA0506!H88</f>
        <v>14</v>
      </c>
      <c r="I88" s="9">
        <f>LEAFDATA0506!I88</f>
        <v>15</v>
      </c>
      <c r="J88" s="9">
        <f>LEAFDATA0506!J88</f>
        <v>14</v>
      </c>
      <c r="K88" s="9">
        <f>LEAFDATA0506!K88</f>
        <v>13</v>
      </c>
      <c r="L88" s="9">
        <f>LEAFDATA0506!L88</f>
        <v>17</v>
      </c>
      <c r="M88" s="9">
        <f>LEAFDATA0506!M88</f>
        <v>12</v>
      </c>
      <c r="N88" s="9">
        <f>LEAFDATA0506!N88</f>
        <v>13</v>
      </c>
      <c r="O88" s="9">
        <f>LEAFDATA0506!O88</f>
        <v>14</v>
      </c>
      <c r="P88" s="9">
        <f>LEAFDATA0506!P88</f>
        <v>21</v>
      </c>
      <c r="Q88" s="9">
        <f>LEAFDATA0506!Q88</f>
        <v>9</v>
      </c>
      <c r="R88" s="9">
        <f>LEAFDATA0506!R88</f>
        <v>12</v>
      </c>
      <c r="S88" s="9">
        <f>LEAFDATA0506!S88</f>
        <v>17</v>
      </c>
      <c r="T88" s="9">
        <f>LEAFDATA0506!T88</f>
        <v>11</v>
      </c>
      <c r="U88" s="9">
        <f>LEAFDATA0506!U88</f>
        <v>14</v>
      </c>
      <c r="V88" s="9">
        <f>LEAFDATA0506!V88</f>
        <v>17</v>
      </c>
      <c r="W88" s="9">
        <f>LEAFDATA0506!W88</f>
        <v>11</v>
      </c>
      <c r="X88" s="9">
        <f>LEAFDATA0506!X88</f>
        <v>15</v>
      </c>
      <c r="Y88" s="9">
        <f>LEAFDATA0506!Y88</f>
        <v>14</v>
      </c>
      <c r="Z88" s="9">
        <f>LEAFDATA0506!Z88</f>
        <v>13</v>
      </c>
      <c r="AA88" s="9">
        <f>LEAFDATA0506!AA88</f>
        <v>14</v>
      </c>
      <c r="AB88" s="9">
        <f>LEAFDATA0506!AB88</f>
        <v>14</v>
      </c>
      <c r="AC88" s="9">
        <f t="shared" si="47"/>
        <v>364</v>
      </c>
    </row>
    <row r="89" spans="2:29" ht="12">
      <c r="B89" s="5" t="s">
        <v>13</v>
      </c>
      <c r="C89" s="9">
        <f>LEAFDATA0506!C89</f>
        <v>14</v>
      </c>
      <c r="D89" s="9">
        <f>LEAFDATA0506!D89</f>
        <v>14</v>
      </c>
      <c r="E89" s="9">
        <f>LEAFDATA0506!E89</f>
        <v>17</v>
      </c>
      <c r="F89" s="9">
        <f>LEAFDATA0506!F89</f>
        <v>11</v>
      </c>
      <c r="G89" s="9">
        <f>LEAFDATA0506!G89</f>
        <v>14</v>
      </c>
      <c r="H89" s="9">
        <f>LEAFDATA0506!H89</f>
        <v>14</v>
      </c>
      <c r="I89" s="9">
        <f>LEAFDATA0506!I89</f>
        <v>14</v>
      </c>
      <c r="J89" s="9">
        <f>LEAFDATA0506!J89</f>
        <v>15</v>
      </c>
      <c r="K89" s="9">
        <f>LEAFDATA0506!K89</f>
        <v>13</v>
      </c>
      <c r="L89" s="9">
        <f>LEAFDATA0506!L89</f>
        <v>17</v>
      </c>
      <c r="M89" s="9">
        <f>LEAFDATA0506!M89</f>
        <v>12</v>
      </c>
      <c r="N89" s="9">
        <f>LEAFDATA0506!N89</f>
        <v>13</v>
      </c>
      <c r="O89" s="9">
        <f>LEAFDATA0506!O89</f>
        <v>14</v>
      </c>
      <c r="P89" s="9">
        <f>LEAFDATA0506!P89</f>
        <v>14</v>
      </c>
      <c r="Q89" s="9">
        <f>LEAFDATA0506!Q89</f>
        <v>16</v>
      </c>
      <c r="R89" s="9">
        <f>LEAFDATA0506!R89</f>
        <v>12</v>
      </c>
      <c r="S89" s="9">
        <f>LEAFDATA0506!S89</f>
        <v>15</v>
      </c>
      <c r="T89" s="9">
        <f>LEAFDATA0506!T89</f>
        <v>13</v>
      </c>
      <c r="U89" s="9">
        <f>LEAFDATA0506!U89</f>
        <v>14</v>
      </c>
      <c r="V89" s="9">
        <f>LEAFDATA0506!V89</f>
        <v>17</v>
      </c>
      <c r="W89" s="9">
        <f>LEAFDATA0506!W89</f>
        <v>11</v>
      </c>
      <c r="X89" s="9">
        <f>LEAFDATA0506!X89</f>
        <v>15</v>
      </c>
      <c r="Y89" s="9">
        <f>LEAFDATA0506!Y89</f>
        <v>14</v>
      </c>
      <c r="Z89" s="9">
        <f>LEAFDATA0506!Z89</f>
        <v>13</v>
      </c>
      <c r="AA89" s="9">
        <f>LEAFDATA0506!AA89</f>
        <v>14</v>
      </c>
      <c r="AB89" s="9">
        <f>LEAFDATA0506!AB89</f>
        <v>14</v>
      </c>
      <c r="AC89" s="9">
        <f t="shared" si="47"/>
        <v>364</v>
      </c>
    </row>
    <row r="90" spans="2:29" ht="12">
      <c r="B90" s="5" t="s">
        <v>14</v>
      </c>
      <c r="C90" s="9">
        <f>LEAFDATA0506!C90</f>
        <v>14</v>
      </c>
      <c r="D90" s="9">
        <f>LEAFDATA0506!D90</f>
        <v>14</v>
      </c>
      <c r="E90" s="9">
        <f>LEAFDATA0506!E90</f>
        <v>17</v>
      </c>
      <c r="F90" s="9">
        <f>LEAFDATA0506!F90</f>
        <v>11</v>
      </c>
      <c r="G90" s="9">
        <f>LEAFDATA0506!G90</f>
        <v>14</v>
      </c>
      <c r="H90" s="9">
        <f>LEAFDATA0506!H90</f>
        <v>14</v>
      </c>
      <c r="I90" s="9">
        <f>LEAFDATA0506!I90</f>
        <v>14</v>
      </c>
      <c r="J90" s="9">
        <f>LEAFDATA0506!J90</f>
        <v>15</v>
      </c>
      <c r="K90" s="9">
        <f>LEAFDATA0506!K90</f>
        <v>13</v>
      </c>
      <c r="L90" s="9">
        <f>LEAFDATA0506!L90</f>
        <v>17</v>
      </c>
      <c r="M90" s="9">
        <f>LEAFDATA0506!M90</f>
        <v>12</v>
      </c>
      <c r="N90" s="9">
        <f>LEAFDATA0506!N90</f>
        <v>13</v>
      </c>
      <c r="O90" s="9">
        <f>LEAFDATA0506!O90</f>
        <v>14</v>
      </c>
      <c r="P90" s="9">
        <f>LEAFDATA0506!P90</f>
        <v>14</v>
      </c>
      <c r="Q90" s="9">
        <f>LEAFDATA0506!Q90</f>
        <v>16</v>
      </c>
      <c r="R90" s="9">
        <f>LEAFDATA0506!R90</f>
        <v>12</v>
      </c>
      <c r="S90" s="9">
        <f>LEAFDATA0506!S90</f>
        <v>15</v>
      </c>
      <c r="T90" s="9">
        <f>LEAFDATA0506!T90</f>
        <v>13</v>
      </c>
      <c r="U90" s="9">
        <f>LEAFDATA0506!U90</f>
        <v>14</v>
      </c>
      <c r="V90" s="9">
        <f>LEAFDATA0506!V90</f>
        <v>17</v>
      </c>
      <c r="W90" s="9">
        <f>LEAFDATA0506!W90</f>
        <v>11</v>
      </c>
      <c r="X90" s="9">
        <f>LEAFDATA0506!X90</f>
        <v>15</v>
      </c>
      <c r="Y90" s="9">
        <f>LEAFDATA0506!Y90</f>
        <v>14</v>
      </c>
      <c r="Z90" s="9">
        <f>LEAFDATA0506!Z90</f>
        <v>13</v>
      </c>
      <c r="AA90" s="9">
        <f>LEAFDATA0506!AA90</f>
        <v>14</v>
      </c>
      <c r="AB90" s="9">
        <f>LEAFDATA0506!AB90</f>
        <v>14</v>
      </c>
      <c r="AC90" s="9">
        <f t="shared" si="47"/>
        <v>364</v>
      </c>
    </row>
    <row r="91" spans="2:29" ht="12">
      <c r="B91" s="5" t="s">
        <v>15</v>
      </c>
      <c r="C91" s="9">
        <f>LEAFDATA0506!C91</f>
        <v>14</v>
      </c>
      <c r="D91" s="9">
        <f>LEAFDATA0506!D91</f>
        <v>17</v>
      </c>
      <c r="E91" s="9">
        <f>LEAFDATA0506!E91</f>
        <v>10</v>
      </c>
      <c r="F91" s="9">
        <f>LEAFDATA0506!F91</f>
        <v>15</v>
      </c>
      <c r="G91" s="9">
        <f>LEAFDATA0506!G91</f>
        <v>14</v>
      </c>
      <c r="H91" s="9">
        <f>LEAFDATA0506!H91</f>
        <v>14</v>
      </c>
      <c r="I91" s="9">
        <f>LEAFDATA0506!I91</f>
        <v>16</v>
      </c>
      <c r="J91" s="9">
        <f>LEAFDATA0506!J91</f>
        <v>13</v>
      </c>
      <c r="K91" s="9">
        <f>LEAFDATA0506!K91</f>
        <v>14</v>
      </c>
      <c r="L91" s="9">
        <f>LEAFDATA0506!L91</f>
        <v>16</v>
      </c>
      <c r="M91" s="9">
        <f>LEAFDATA0506!M91</f>
        <v>10</v>
      </c>
      <c r="N91" s="9">
        <f>LEAFDATA0506!N91</f>
        <v>16</v>
      </c>
      <c r="O91" s="9">
        <f>LEAFDATA0506!O91</f>
        <v>13</v>
      </c>
      <c r="P91" s="9">
        <f>LEAFDATA0506!P91</f>
        <v>21</v>
      </c>
      <c r="Q91" s="9">
        <f>LEAFDATA0506!Q91</f>
        <v>7</v>
      </c>
      <c r="R91" s="9">
        <f>LEAFDATA0506!R91</f>
        <v>14</v>
      </c>
      <c r="S91" s="9">
        <f>LEAFDATA0506!S91</f>
        <v>20</v>
      </c>
      <c r="T91" s="9">
        <f>LEAFDATA0506!T91</f>
        <v>8</v>
      </c>
      <c r="U91" s="9">
        <f>LEAFDATA0506!U91</f>
        <v>15</v>
      </c>
      <c r="V91" s="9">
        <f>LEAFDATA0506!V91</f>
        <v>13</v>
      </c>
      <c r="W91" s="9">
        <f>LEAFDATA0506!W91</f>
        <v>17</v>
      </c>
      <c r="X91" s="9">
        <f>LEAFDATA0506!X91</f>
        <v>13</v>
      </c>
      <c r="Y91" s="9">
        <f>LEAFDATA0506!Y91</f>
        <v>11</v>
      </c>
      <c r="Z91" s="9">
        <f>LEAFDATA0506!Z91</f>
        <v>16</v>
      </c>
      <c r="AA91" s="9">
        <f>LEAFDATA0506!AA91</f>
        <v>13</v>
      </c>
      <c r="AB91" s="9">
        <f>LEAFDATA0506!AB91</f>
        <v>15</v>
      </c>
      <c r="AC91" s="9">
        <f t="shared" si="47"/>
        <v>365</v>
      </c>
    </row>
    <row r="92" spans="2:29" ht="12">
      <c r="B92" s="5" t="s">
        <v>16</v>
      </c>
      <c r="C92" s="9">
        <f>LEAFDATA0506!C92</f>
        <v>14</v>
      </c>
      <c r="D92" s="9">
        <f>LEAFDATA0506!D92</f>
        <v>15</v>
      </c>
      <c r="E92" s="9">
        <f>LEAFDATA0506!E92</f>
        <v>12</v>
      </c>
      <c r="F92" s="9">
        <f>LEAFDATA0506!F92</f>
        <v>17</v>
      </c>
      <c r="G92" s="9">
        <f>LEAFDATA0506!G92</f>
        <v>12</v>
      </c>
      <c r="H92" s="9">
        <f>LEAFDATA0506!H92</f>
        <v>13</v>
      </c>
      <c r="I92" s="9">
        <f>LEAFDATA0506!I92</f>
        <v>17</v>
      </c>
      <c r="J92" s="9">
        <f>LEAFDATA0506!J92</f>
        <v>13</v>
      </c>
      <c r="K92" s="9">
        <f>LEAFDATA0506!K92</f>
        <v>14</v>
      </c>
      <c r="L92" s="9">
        <f>LEAFDATA0506!L92</f>
        <v>13</v>
      </c>
      <c r="M92" s="9">
        <f>LEAFDATA0506!M92</f>
        <v>14</v>
      </c>
      <c r="N92" s="9">
        <f>LEAFDATA0506!N92</f>
        <v>15</v>
      </c>
      <c r="O92" s="9">
        <f>LEAFDATA0506!O92</f>
        <v>14</v>
      </c>
      <c r="P92" s="9">
        <f>LEAFDATA0506!P92</f>
        <v>19</v>
      </c>
      <c r="Q92" s="9">
        <f>LEAFDATA0506!Q92</f>
        <v>9</v>
      </c>
      <c r="R92" s="9">
        <f>LEAFDATA0506!R92</f>
        <v>13</v>
      </c>
      <c r="S92" s="9">
        <f>LEAFDATA0506!S92</f>
        <v>16</v>
      </c>
      <c r="T92" s="9">
        <f>LEAFDATA0506!T92</f>
        <v>12</v>
      </c>
      <c r="U92" s="9">
        <f>LEAFDATA0506!U92</f>
        <v>13</v>
      </c>
      <c r="V92" s="9">
        <f>LEAFDATA0506!V92</f>
        <v>15</v>
      </c>
      <c r="W92" s="9">
        <f>LEAFDATA0506!W92</f>
        <v>15</v>
      </c>
      <c r="X92" s="9">
        <f>LEAFDATA0506!X92</f>
        <v>15</v>
      </c>
      <c r="Y92" s="9">
        <f>LEAFDATA0506!Y92</f>
        <v>12</v>
      </c>
      <c r="Z92" s="9">
        <f>LEAFDATA0506!Z92</f>
        <v>14</v>
      </c>
      <c r="AA92" s="9">
        <f>LEAFDATA0506!AA92</f>
        <v>14</v>
      </c>
      <c r="AB92" s="9">
        <f>LEAFDATA0506!AB92</f>
        <v>16</v>
      </c>
      <c r="AC92" s="9">
        <f t="shared" si="47"/>
        <v>366</v>
      </c>
    </row>
    <row r="93" spans="2:29" ht="12">
      <c r="B93" s="5" t="s">
        <v>17</v>
      </c>
      <c r="C93" s="9">
        <f>LEAFDATA0506!C93</f>
        <v>14</v>
      </c>
      <c r="D93" s="9">
        <f>LEAFDATA0506!D93</f>
        <v>14</v>
      </c>
      <c r="E93" s="9">
        <f>LEAFDATA0506!E93</f>
        <v>17</v>
      </c>
      <c r="F93" s="9">
        <f>LEAFDATA0506!F93</f>
        <v>12</v>
      </c>
      <c r="G93" s="9">
        <f>LEAFDATA0506!G93</f>
        <v>13</v>
      </c>
      <c r="H93" s="9">
        <f>LEAFDATA0506!H93</f>
        <v>14</v>
      </c>
      <c r="I93" s="9">
        <f>LEAFDATA0506!I93</f>
        <v>15</v>
      </c>
      <c r="J93" s="9">
        <f>LEAFDATA0506!J93</f>
        <v>14</v>
      </c>
      <c r="K93" s="9">
        <f>LEAFDATA0506!K93</f>
        <v>13</v>
      </c>
      <c r="L93" s="9">
        <f>LEAFDATA0506!L93</f>
        <v>17</v>
      </c>
      <c r="M93" s="9">
        <f>LEAFDATA0506!M93</f>
        <v>12</v>
      </c>
      <c r="N93" s="9">
        <f>LEAFDATA0506!N93</f>
        <v>14</v>
      </c>
      <c r="O93" s="9">
        <f>LEAFDATA0506!O93</f>
        <v>13</v>
      </c>
      <c r="P93" s="9">
        <f>LEAFDATA0506!P93</f>
        <v>21</v>
      </c>
      <c r="Q93" s="9">
        <f>LEAFDATA0506!Q93</f>
        <v>9</v>
      </c>
      <c r="R93" s="9">
        <f>LEAFDATA0506!R93</f>
        <v>12</v>
      </c>
      <c r="S93" s="9">
        <f>LEAFDATA0506!S93</f>
        <v>17</v>
      </c>
      <c r="T93" s="9">
        <f>LEAFDATA0506!T93</f>
        <v>11</v>
      </c>
      <c r="U93" s="9">
        <f>LEAFDATA0506!U93</f>
        <v>14</v>
      </c>
      <c r="V93" s="9">
        <f>LEAFDATA0506!V93</f>
        <v>17</v>
      </c>
      <c r="W93" s="9">
        <f>LEAFDATA0506!W93</f>
        <v>12</v>
      </c>
      <c r="X93" s="9">
        <f>LEAFDATA0506!X93</f>
        <v>14</v>
      </c>
      <c r="Y93" s="9">
        <f>LEAFDATA0506!Y93</f>
        <v>14</v>
      </c>
      <c r="Z93" s="9">
        <f>LEAFDATA0506!Z93</f>
        <v>13</v>
      </c>
      <c r="AA93" s="9">
        <f>LEAFDATA0506!AA93</f>
        <v>14</v>
      </c>
      <c r="AB93" s="9">
        <f>LEAFDATA0506!AB93</f>
        <v>15</v>
      </c>
      <c r="AC93" s="9">
        <f t="shared" si="47"/>
        <v>365</v>
      </c>
    </row>
    <row r="94" spans="2:29" ht="12">
      <c r="B94" s="5" t="s">
        <v>18</v>
      </c>
      <c r="C94" s="9">
        <f>LEAFDATA0506!C94</f>
        <v>14</v>
      </c>
      <c r="D94" s="9">
        <f>LEAFDATA0506!D94</f>
        <v>14</v>
      </c>
      <c r="E94" s="9">
        <f>LEAFDATA0506!E94</f>
        <v>17</v>
      </c>
      <c r="F94" s="9">
        <f>LEAFDATA0506!F94</f>
        <v>12</v>
      </c>
      <c r="G94" s="9">
        <f>LEAFDATA0506!G94</f>
        <v>13</v>
      </c>
      <c r="H94" s="9">
        <f>LEAFDATA0506!H94</f>
        <v>14</v>
      </c>
      <c r="I94" s="9">
        <f>LEAFDATA0506!I94</f>
        <v>15</v>
      </c>
      <c r="J94" s="9">
        <f>LEAFDATA0506!J94</f>
        <v>14</v>
      </c>
      <c r="K94" s="9">
        <f>LEAFDATA0506!K94</f>
        <v>13</v>
      </c>
      <c r="L94" s="9">
        <f>LEAFDATA0506!L94</f>
        <v>17</v>
      </c>
      <c r="M94" s="9">
        <f>LEAFDATA0506!M94</f>
        <v>12</v>
      </c>
      <c r="N94" s="9">
        <f>LEAFDATA0506!N94</f>
        <v>14</v>
      </c>
      <c r="O94" s="9">
        <f>LEAFDATA0506!O94</f>
        <v>13</v>
      </c>
      <c r="P94" s="9">
        <f>LEAFDATA0506!P94</f>
        <v>21</v>
      </c>
      <c r="Q94" s="9">
        <f>LEAFDATA0506!Q94</f>
        <v>9</v>
      </c>
      <c r="R94" s="9">
        <f>LEAFDATA0506!R94</f>
        <v>12</v>
      </c>
      <c r="S94" s="9">
        <f>LEAFDATA0506!S94</f>
        <v>17</v>
      </c>
      <c r="T94" s="9">
        <f>LEAFDATA0506!T94</f>
        <v>11</v>
      </c>
      <c r="U94" s="9">
        <f>LEAFDATA0506!U94</f>
        <v>14</v>
      </c>
      <c r="V94" s="9">
        <f>LEAFDATA0506!V94</f>
        <v>17</v>
      </c>
      <c r="W94" s="9">
        <f>LEAFDATA0506!W94</f>
        <v>12</v>
      </c>
      <c r="X94" s="9">
        <f>LEAFDATA0506!X94</f>
        <v>14</v>
      </c>
      <c r="Y94" s="9">
        <f>LEAFDATA0506!Y94</f>
        <v>14</v>
      </c>
      <c r="Z94" s="9">
        <f>LEAFDATA0506!Z94</f>
        <v>13</v>
      </c>
      <c r="AA94" s="9">
        <f>LEAFDATA0506!AA94</f>
        <v>14</v>
      </c>
      <c r="AB94" s="9">
        <f>LEAFDATA0506!AB94</f>
        <v>15</v>
      </c>
      <c r="AC94" s="9">
        <f t="shared" si="47"/>
        <v>365</v>
      </c>
    </row>
    <row r="95" spans="2:29" ht="12">
      <c r="B95" s="5" t="s">
        <v>19</v>
      </c>
      <c r="C95" s="9">
        <f>LEAFDATA0506!C95</f>
        <v>14</v>
      </c>
      <c r="D95" s="9">
        <f>LEAFDATA0506!D95</f>
        <v>14</v>
      </c>
      <c r="E95" s="9">
        <f>LEAFDATA0506!E95</f>
        <v>17</v>
      </c>
      <c r="F95" s="9">
        <f>LEAFDATA0506!F95</f>
        <v>11</v>
      </c>
      <c r="G95" s="9">
        <f>LEAFDATA0506!G95</f>
        <v>14</v>
      </c>
      <c r="H95" s="9">
        <f>LEAFDATA0506!H95</f>
        <v>14</v>
      </c>
      <c r="I95" s="9">
        <f>LEAFDATA0506!I95</f>
        <v>14</v>
      </c>
      <c r="J95" s="9">
        <f>LEAFDATA0506!J95</f>
        <v>15</v>
      </c>
      <c r="K95" s="9">
        <f>LEAFDATA0506!K95</f>
        <v>13</v>
      </c>
      <c r="L95" s="9">
        <f>LEAFDATA0506!L95</f>
        <v>17</v>
      </c>
      <c r="M95" s="9">
        <f>LEAFDATA0506!M95</f>
        <v>12</v>
      </c>
      <c r="N95" s="9">
        <f>LEAFDATA0506!N95</f>
        <v>13</v>
      </c>
      <c r="O95" s="9">
        <f>LEAFDATA0506!O95</f>
        <v>14</v>
      </c>
      <c r="P95" s="9">
        <f>LEAFDATA0506!P95</f>
        <v>14</v>
      </c>
      <c r="Q95" s="9">
        <f>LEAFDATA0506!Q95</f>
        <v>16</v>
      </c>
      <c r="R95" s="9">
        <f>LEAFDATA0506!R95</f>
        <v>12</v>
      </c>
      <c r="S95" s="9">
        <f>LEAFDATA0506!S95</f>
        <v>15</v>
      </c>
      <c r="T95" s="9">
        <f>LEAFDATA0506!T95</f>
        <v>13</v>
      </c>
      <c r="U95" s="9">
        <f>LEAFDATA0506!U95</f>
        <v>14</v>
      </c>
      <c r="V95" s="9">
        <f>LEAFDATA0506!V95</f>
        <v>17</v>
      </c>
      <c r="W95" s="9">
        <f>LEAFDATA0506!W95</f>
        <v>11</v>
      </c>
      <c r="X95" s="9">
        <f>LEAFDATA0506!X95</f>
        <v>15</v>
      </c>
      <c r="Y95" s="9">
        <f>LEAFDATA0506!Y95</f>
        <v>14</v>
      </c>
      <c r="Z95" s="9">
        <f>LEAFDATA0506!Z95</f>
        <v>13</v>
      </c>
      <c r="AA95" s="9">
        <f>LEAFDATA0506!AA95</f>
        <v>14</v>
      </c>
      <c r="AB95" s="9">
        <f>LEAFDATA0506!AB95</f>
        <v>14</v>
      </c>
      <c r="AC95" s="9">
        <f t="shared" si="47"/>
        <v>364</v>
      </c>
    </row>
    <row r="96" spans="2:29" ht="12">
      <c r="B96" s="5" t="s">
        <v>20</v>
      </c>
      <c r="C96" s="9">
        <f>LEAFDATA0506!C96</f>
        <v>14</v>
      </c>
      <c r="D96" s="9">
        <f>LEAFDATA0506!D96</f>
        <v>14</v>
      </c>
      <c r="E96" s="9">
        <f>LEAFDATA0506!E96</f>
        <v>17</v>
      </c>
      <c r="F96" s="9">
        <f>LEAFDATA0506!F96</f>
        <v>11</v>
      </c>
      <c r="G96" s="9">
        <f>LEAFDATA0506!G96</f>
        <v>14</v>
      </c>
      <c r="H96" s="9">
        <f>LEAFDATA0506!H96</f>
        <v>14</v>
      </c>
      <c r="I96" s="9">
        <f>LEAFDATA0506!I96</f>
        <v>14</v>
      </c>
      <c r="J96" s="9">
        <f>LEAFDATA0506!J96</f>
        <v>15</v>
      </c>
      <c r="K96" s="9">
        <f>LEAFDATA0506!K96</f>
        <v>13</v>
      </c>
      <c r="L96" s="9">
        <f>LEAFDATA0506!L96</f>
        <v>17</v>
      </c>
      <c r="M96" s="9">
        <f>LEAFDATA0506!M96</f>
        <v>12</v>
      </c>
      <c r="N96" s="9">
        <f>LEAFDATA0506!N96</f>
        <v>13</v>
      </c>
      <c r="O96" s="9">
        <f>LEAFDATA0506!O96</f>
        <v>14</v>
      </c>
      <c r="P96" s="9">
        <f>LEAFDATA0506!P96</f>
        <v>14</v>
      </c>
      <c r="Q96" s="9">
        <f>LEAFDATA0506!Q96</f>
        <v>16</v>
      </c>
      <c r="R96" s="9">
        <f>LEAFDATA0506!R96</f>
        <v>12</v>
      </c>
      <c r="S96" s="9">
        <f>LEAFDATA0506!S96</f>
        <v>15</v>
      </c>
      <c r="T96" s="9">
        <f>LEAFDATA0506!T96</f>
        <v>13</v>
      </c>
      <c r="U96" s="9">
        <f>LEAFDATA0506!U96</f>
        <v>14</v>
      </c>
      <c r="V96" s="9">
        <f>LEAFDATA0506!V96</f>
        <v>17</v>
      </c>
      <c r="W96" s="9">
        <f>LEAFDATA0506!W96</f>
        <v>11</v>
      </c>
      <c r="X96" s="9">
        <f>LEAFDATA0506!X96</f>
        <v>15</v>
      </c>
      <c r="Y96" s="9">
        <f>LEAFDATA0506!Y96</f>
        <v>14</v>
      </c>
      <c r="Z96" s="9">
        <f>LEAFDATA0506!Z96</f>
        <v>13</v>
      </c>
      <c r="AA96" s="9">
        <f>LEAFDATA0506!AA96</f>
        <v>14</v>
      </c>
      <c r="AB96" s="9">
        <f>LEAFDATA0506!AB96</f>
        <v>14</v>
      </c>
      <c r="AC96" s="9">
        <f t="shared" si="47"/>
        <v>364</v>
      </c>
    </row>
    <row r="98" spans="2:29" s="2" customFormat="1" ht="12">
      <c r="B98" s="4" t="s">
        <v>2</v>
      </c>
      <c r="C98" s="3">
        <f>LEAFDATA0506!C98</f>
        <v>38635</v>
      </c>
      <c r="D98" s="3">
        <f>LEAFDATA0506!D98</f>
        <v>38649</v>
      </c>
      <c r="E98" s="3">
        <f>LEAFDATA0506!E98</f>
        <v>38663</v>
      </c>
      <c r="F98" s="3">
        <f>LEAFDATA0506!F98</f>
        <v>38677</v>
      </c>
      <c r="G98" s="3">
        <f>LEAFDATA0506!G98</f>
        <v>38691</v>
      </c>
      <c r="H98" s="3">
        <f>LEAFDATA0506!H98</f>
        <v>38705</v>
      </c>
      <c r="I98" s="3">
        <f>LEAFDATA0506!I98</f>
        <v>38719</v>
      </c>
      <c r="J98" s="3">
        <f>LEAFDATA0506!J98</f>
        <v>38734</v>
      </c>
      <c r="K98" s="3">
        <f>LEAFDATA0506!K98</f>
        <v>38747</v>
      </c>
      <c r="L98" s="3">
        <f>LEAFDATA0506!L98</f>
        <v>38762</v>
      </c>
      <c r="M98" s="3">
        <f>LEAFDATA0506!M98</f>
        <v>38775</v>
      </c>
      <c r="N98" s="3">
        <f>LEAFDATA0506!N98</f>
        <v>38789</v>
      </c>
      <c r="O98" s="3">
        <f>LEAFDATA0506!O98</f>
        <v>38803</v>
      </c>
      <c r="P98" s="3">
        <f>LEAFDATA0506!P98</f>
        <v>38817</v>
      </c>
      <c r="Q98" s="3">
        <f>LEAFDATA0506!Q98</f>
        <v>38831</v>
      </c>
      <c r="R98" s="3">
        <f>LEAFDATA0506!R98</f>
        <v>38845</v>
      </c>
      <c r="S98" s="3">
        <f>LEAFDATA0506!S98</f>
        <v>38860</v>
      </c>
      <c r="T98" s="3">
        <f>LEAFDATA0506!T98</f>
        <v>38873</v>
      </c>
      <c r="U98" s="3">
        <f>LEAFDATA0506!U98</f>
        <v>38887</v>
      </c>
      <c r="V98" s="3">
        <f>LEAFDATA0506!V98</f>
        <v>38902</v>
      </c>
      <c r="W98" s="3">
        <f>LEAFDATA0506!W98</f>
        <v>38915</v>
      </c>
      <c r="X98" s="3">
        <f>LEAFDATA0506!X98</f>
        <v>38930</v>
      </c>
      <c r="Y98" s="3">
        <f>LEAFDATA0506!Y98</f>
        <v>38943</v>
      </c>
      <c r="Z98" s="3">
        <f>LEAFDATA0506!Z98</f>
        <v>38957</v>
      </c>
      <c r="AA98" s="3">
        <f>LEAFDATA0506!AA98</f>
        <v>38971</v>
      </c>
      <c r="AB98" s="3">
        <f>LEAFDATA0506!AB98</f>
        <v>38985</v>
      </c>
      <c r="AC98" s="11"/>
    </row>
    <row r="99" spans="2:29" ht="12">
      <c r="B99" s="5" t="s">
        <v>33</v>
      </c>
      <c r="C99" s="9">
        <f aca="true" t="shared" si="48" ref="C99:AC99">AVERAGE(C79:C84)</f>
        <v>14</v>
      </c>
      <c r="D99" s="9">
        <f t="shared" si="48"/>
        <v>14.5</v>
      </c>
      <c r="E99" s="9">
        <f t="shared" si="48"/>
        <v>13.166666666666666</v>
      </c>
      <c r="F99" s="9">
        <f t="shared" si="48"/>
        <v>15</v>
      </c>
      <c r="G99" s="9">
        <f t="shared" si="48"/>
        <v>13.333333333333334</v>
      </c>
      <c r="H99" s="9">
        <f t="shared" si="48"/>
        <v>14.666666666666666</v>
      </c>
      <c r="I99" s="9">
        <f t="shared" si="48"/>
        <v>14.333333333333334</v>
      </c>
      <c r="J99" s="9">
        <f t="shared" si="48"/>
        <v>14</v>
      </c>
      <c r="K99" s="9">
        <f t="shared" si="48"/>
        <v>13.833333333333334</v>
      </c>
      <c r="L99" s="9">
        <f t="shared" si="48"/>
        <v>13.833333333333334</v>
      </c>
      <c r="M99" s="9">
        <f t="shared" si="48"/>
        <v>12.666666666666666</v>
      </c>
      <c r="N99" s="9">
        <f t="shared" si="48"/>
        <v>15.5</v>
      </c>
      <c r="O99" s="9">
        <f t="shared" si="48"/>
        <v>13.166666666666666</v>
      </c>
      <c r="P99" s="9">
        <f t="shared" si="48"/>
        <v>14</v>
      </c>
      <c r="Q99" s="9">
        <f t="shared" si="48"/>
        <v>13.666666666666666</v>
      </c>
      <c r="R99" s="9">
        <f t="shared" si="48"/>
        <v>14.333333333333334</v>
      </c>
      <c r="S99" s="9">
        <f t="shared" si="48"/>
        <v>15.333333333333334</v>
      </c>
      <c r="T99" s="9">
        <f t="shared" si="48"/>
        <v>12.666666666666666</v>
      </c>
      <c r="U99" s="9">
        <f t="shared" si="48"/>
        <v>14.5</v>
      </c>
      <c r="V99" s="9">
        <f t="shared" si="48"/>
        <v>14</v>
      </c>
      <c r="W99" s="9">
        <f t="shared" si="48"/>
        <v>14.333333333333334</v>
      </c>
      <c r="X99" s="9">
        <f t="shared" si="48"/>
        <v>15</v>
      </c>
      <c r="Y99" s="9">
        <f t="shared" si="48"/>
        <v>11.5</v>
      </c>
      <c r="Z99" s="9">
        <f t="shared" si="48"/>
        <v>14.5</v>
      </c>
      <c r="AA99" s="9">
        <f t="shared" si="48"/>
        <v>14.166666666666666</v>
      </c>
      <c r="AB99" s="9">
        <f t="shared" si="48"/>
        <v>14.833333333333334</v>
      </c>
      <c r="AC99" s="9">
        <f t="shared" si="48"/>
        <v>364.8333333333333</v>
      </c>
    </row>
    <row r="100" spans="2:29" ht="12">
      <c r="B100" s="5" t="s">
        <v>34</v>
      </c>
      <c r="C100" s="9">
        <f aca="true" t="shared" si="49" ref="C100:AC100">AVERAGE(C85:C90)</f>
        <v>14</v>
      </c>
      <c r="D100" s="9">
        <f t="shared" si="49"/>
        <v>14.333333333333334</v>
      </c>
      <c r="E100" s="9">
        <f t="shared" si="49"/>
        <v>15.333333333333334</v>
      </c>
      <c r="F100" s="9">
        <f t="shared" si="49"/>
        <v>13.166666666666666</v>
      </c>
      <c r="G100" s="9">
        <f t="shared" si="49"/>
        <v>13.166666666666666</v>
      </c>
      <c r="H100" s="9">
        <f t="shared" si="49"/>
        <v>13.833333333333334</v>
      </c>
      <c r="I100" s="9">
        <f t="shared" si="49"/>
        <v>15.166666666666666</v>
      </c>
      <c r="J100" s="9">
        <f t="shared" si="49"/>
        <v>14</v>
      </c>
      <c r="K100" s="9">
        <f t="shared" si="49"/>
        <v>13.333333333333334</v>
      </c>
      <c r="L100" s="9">
        <f t="shared" si="49"/>
        <v>15.833333333333334</v>
      </c>
      <c r="M100" s="9">
        <f t="shared" si="49"/>
        <v>12.333333333333334</v>
      </c>
      <c r="N100" s="9">
        <f t="shared" si="49"/>
        <v>14</v>
      </c>
      <c r="O100" s="9">
        <f t="shared" si="49"/>
        <v>13.666666666666666</v>
      </c>
      <c r="P100" s="9">
        <f t="shared" si="49"/>
        <v>17.166666666666668</v>
      </c>
      <c r="Q100" s="9">
        <f t="shared" si="49"/>
        <v>12.166666666666666</v>
      </c>
      <c r="R100" s="9">
        <f t="shared" si="49"/>
        <v>12.5</v>
      </c>
      <c r="S100" s="9">
        <f t="shared" si="49"/>
        <v>15.833333333333334</v>
      </c>
      <c r="T100" s="9">
        <f t="shared" si="49"/>
        <v>12.166666666666666</v>
      </c>
      <c r="U100" s="9">
        <f t="shared" si="49"/>
        <v>14</v>
      </c>
      <c r="V100" s="9">
        <f t="shared" si="49"/>
        <v>16</v>
      </c>
      <c r="W100" s="9">
        <f t="shared" si="49"/>
        <v>12.5</v>
      </c>
      <c r="X100" s="9">
        <f t="shared" si="49"/>
        <v>14.833333333333334</v>
      </c>
      <c r="Y100" s="9">
        <f t="shared" si="49"/>
        <v>13.166666666666666</v>
      </c>
      <c r="Z100" s="9">
        <f t="shared" si="49"/>
        <v>13.666666666666666</v>
      </c>
      <c r="AA100" s="9">
        <f t="shared" si="49"/>
        <v>13.833333333333334</v>
      </c>
      <c r="AB100" s="9">
        <f t="shared" si="49"/>
        <v>14.666666666666666</v>
      </c>
      <c r="AC100" s="9">
        <f t="shared" si="49"/>
        <v>364.6666666666667</v>
      </c>
    </row>
    <row r="101" spans="2:29" ht="12">
      <c r="B101" s="5" t="s">
        <v>35</v>
      </c>
      <c r="C101" s="9">
        <f aca="true" t="shared" si="50" ref="C101:W101">AVERAGE(C91:C96)</f>
        <v>14</v>
      </c>
      <c r="D101" s="9">
        <f t="shared" si="50"/>
        <v>14.666666666666666</v>
      </c>
      <c r="E101" s="9">
        <f t="shared" si="50"/>
        <v>15</v>
      </c>
      <c r="F101" s="9">
        <f t="shared" si="50"/>
        <v>13</v>
      </c>
      <c r="G101" s="9">
        <f t="shared" si="50"/>
        <v>13.333333333333334</v>
      </c>
      <c r="H101" s="9">
        <f t="shared" si="50"/>
        <v>13.833333333333334</v>
      </c>
      <c r="I101" s="9">
        <f t="shared" si="50"/>
        <v>15.166666666666666</v>
      </c>
      <c r="J101" s="9">
        <f t="shared" si="50"/>
        <v>14</v>
      </c>
      <c r="K101" s="9">
        <f t="shared" si="50"/>
        <v>13.333333333333334</v>
      </c>
      <c r="L101" s="9">
        <f t="shared" si="50"/>
        <v>16.166666666666668</v>
      </c>
      <c r="M101" s="9">
        <f t="shared" si="50"/>
        <v>12</v>
      </c>
      <c r="N101" s="9">
        <f t="shared" si="50"/>
        <v>14.166666666666666</v>
      </c>
      <c r="O101" s="9">
        <f t="shared" si="50"/>
        <v>13.5</v>
      </c>
      <c r="P101" s="9">
        <f t="shared" si="50"/>
        <v>18.333333333333332</v>
      </c>
      <c r="Q101" s="9">
        <f t="shared" si="50"/>
        <v>11</v>
      </c>
      <c r="R101" s="9">
        <f t="shared" si="50"/>
        <v>12.5</v>
      </c>
      <c r="S101" s="9">
        <f t="shared" si="50"/>
        <v>16.666666666666668</v>
      </c>
      <c r="T101" s="9">
        <f t="shared" si="50"/>
        <v>11.333333333333334</v>
      </c>
      <c r="U101" s="9">
        <f t="shared" si="50"/>
        <v>14</v>
      </c>
      <c r="V101" s="9">
        <f t="shared" si="50"/>
        <v>16</v>
      </c>
      <c r="W101" s="9">
        <f t="shared" si="50"/>
        <v>13</v>
      </c>
      <c r="X101" s="9">
        <f>AVERAGE(X91:X95)</f>
        <v>14.2</v>
      </c>
      <c r="Y101" s="9">
        <f>AVERAGE(Y91:Y96)</f>
        <v>13.166666666666666</v>
      </c>
      <c r="Z101" s="9">
        <f>AVERAGE(Z91:Z96)</f>
        <v>13.666666666666666</v>
      </c>
      <c r="AA101" s="9">
        <f>AVERAGE(AA91:AA96)</f>
        <v>13.833333333333334</v>
      </c>
      <c r="AB101" s="9">
        <f>AVERAGE(AB91:AB96)</f>
        <v>14.833333333333334</v>
      </c>
      <c r="AC101" s="9">
        <f>AVERAGE(AC91:AC96)</f>
        <v>364.8333333333333</v>
      </c>
    </row>
    <row r="102" spans="2:29" ht="12">
      <c r="B102" s="5" t="s">
        <v>36</v>
      </c>
      <c r="C102" s="9">
        <f aca="true" t="shared" si="51" ref="C102:W102">AVERAGE(C79:C96)</f>
        <v>14</v>
      </c>
      <c r="D102" s="9">
        <f t="shared" si="51"/>
        <v>14.5</v>
      </c>
      <c r="E102" s="9">
        <f t="shared" si="51"/>
        <v>14.5</v>
      </c>
      <c r="F102" s="9">
        <f t="shared" si="51"/>
        <v>13.722222222222221</v>
      </c>
      <c r="G102" s="9">
        <f t="shared" si="51"/>
        <v>13.277777777777779</v>
      </c>
      <c r="H102" s="9">
        <f t="shared" si="51"/>
        <v>14.11111111111111</v>
      </c>
      <c r="I102" s="9">
        <f t="shared" si="51"/>
        <v>14.88888888888889</v>
      </c>
      <c r="J102" s="9">
        <f t="shared" si="51"/>
        <v>14</v>
      </c>
      <c r="K102" s="9">
        <f t="shared" si="51"/>
        <v>13.5</v>
      </c>
      <c r="L102" s="9">
        <f t="shared" si="51"/>
        <v>15.277777777777779</v>
      </c>
      <c r="M102" s="9">
        <f t="shared" si="51"/>
        <v>12.333333333333334</v>
      </c>
      <c r="N102" s="9">
        <f t="shared" si="51"/>
        <v>14.555555555555555</v>
      </c>
      <c r="O102" s="9">
        <f t="shared" si="51"/>
        <v>13.444444444444445</v>
      </c>
      <c r="P102" s="9">
        <f t="shared" si="51"/>
        <v>16.5</v>
      </c>
      <c r="Q102" s="9">
        <f t="shared" si="51"/>
        <v>12.277777777777779</v>
      </c>
      <c r="R102" s="9">
        <f t="shared" si="51"/>
        <v>13.11111111111111</v>
      </c>
      <c r="S102" s="9">
        <f t="shared" si="51"/>
        <v>15.944444444444445</v>
      </c>
      <c r="T102" s="9">
        <f t="shared" si="51"/>
        <v>12.055555555555555</v>
      </c>
      <c r="U102" s="9">
        <f t="shared" si="51"/>
        <v>14.166666666666666</v>
      </c>
      <c r="V102" s="9">
        <f t="shared" si="51"/>
        <v>15.333333333333334</v>
      </c>
      <c r="W102" s="9">
        <f t="shared" si="51"/>
        <v>13.277777777777779</v>
      </c>
      <c r="X102" s="9">
        <f>AVERAGE(X99:X101)</f>
        <v>14.677777777777777</v>
      </c>
      <c r="Y102" s="9">
        <f>AVERAGE(Y79:Y96)</f>
        <v>12.61111111111111</v>
      </c>
      <c r="Z102" s="9">
        <f>AVERAGE(Z79:Z96)</f>
        <v>13.944444444444445</v>
      </c>
      <c r="AA102" s="9">
        <f>AVERAGE(AA79:AA96)</f>
        <v>13.944444444444445</v>
      </c>
      <c r="AB102" s="9">
        <f>AVERAGE(AB79:AB96)</f>
        <v>14.777777777777779</v>
      </c>
      <c r="AC102" s="9">
        <f>AVERAGE(AC79:AC96)</f>
        <v>364.77777777777777</v>
      </c>
    </row>
    <row r="104" spans="2:29" ht="12">
      <c r="B104" s="5" t="s">
        <v>26</v>
      </c>
      <c r="C104">
        <f aca="true" t="shared" si="52" ref="C104:AC104">COUNT(C79:C84)</f>
        <v>6</v>
      </c>
      <c r="D104">
        <f t="shared" si="52"/>
        <v>6</v>
      </c>
      <c r="E104">
        <f t="shared" si="52"/>
        <v>6</v>
      </c>
      <c r="F104">
        <f t="shared" si="52"/>
        <v>6</v>
      </c>
      <c r="G104">
        <f t="shared" si="52"/>
        <v>6</v>
      </c>
      <c r="H104">
        <f t="shared" si="52"/>
        <v>6</v>
      </c>
      <c r="I104">
        <f t="shared" si="52"/>
        <v>6</v>
      </c>
      <c r="J104">
        <f t="shared" si="52"/>
        <v>6</v>
      </c>
      <c r="K104">
        <f t="shared" si="52"/>
        <v>6</v>
      </c>
      <c r="L104">
        <f t="shared" si="52"/>
        <v>6</v>
      </c>
      <c r="M104">
        <f t="shared" si="52"/>
        <v>6</v>
      </c>
      <c r="N104">
        <f t="shared" si="52"/>
        <v>6</v>
      </c>
      <c r="O104">
        <f t="shared" si="52"/>
        <v>6</v>
      </c>
      <c r="P104">
        <f t="shared" si="52"/>
        <v>6</v>
      </c>
      <c r="Q104">
        <f t="shared" si="52"/>
        <v>6</v>
      </c>
      <c r="R104">
        <f t="shared" si="52"/>
        <v>6</v>
      </c>
      <c r="S104">
        <f t="shared" si="52"/>
        <v>6</v>
      </c>
      <c r="T104">
        <f t="shared" si="52"/>
        <v>6</v>
      </c>
      <c r="U104">
        <f t="shared" si="52"/>
        <v>6</v>
      </c>
      <c r="V104">
        <f t="shared" si="52"/>
        <v>6</v>
      </c>
      <c r="W104">
        <f t="shared" si="52"/>
        <v>6</v>
      </c>
      <c r="X104">
        <f t="shared" si="52"/>
        <v>6</v>
      </c>
      <c r="Y104">
        <f t="shared" si="52"/>
        <v>6</v>
      </c>
      <c r="Z104">
        <f t="shared" si="52"/>
        <v>6</v>
      </c>
      <c r="AA104">
        <f t="shared" si="52"/>
        <v>6</v>
      </c>
      <c r="AB104">
        <f t="shared" si="52"/>
        <v>6</v>
      </c>
      <c r="AC104">
        <f t="shared" si="52"/>
        <v>6</v>
      </c>
    </row>
    <row r="105" spans="2:29" ht="12">
      <c r="B105" s="5" t="s">
        <v>27</v>
      </c>
      <c r="C105">
        <f aca="true" t="shared" si="53" ref="C105:AC105">COUNT(C85:C90)</f>
        <v>6</v>
      </c>
      <c r="D105">
        <f t="shared" si="53"/>
        <v>6</v>
      </c>
      <c r="E105">
        <f t="shared" si="53"/>
        <v>6</v>
      </c>
      <c r="F105">
        <f t="shared" si="53"/>
        <v>6</v>
      </c>
      <c r="G105">
        <f t="shared" si="53"/>
        <v>6</v>
      </c>
      <c r="H105">
        <f t="shared" si="53"/>
        <v>6</v>
      </c>
      <c r="I105">
        <f t="shared" si="53"/>
        <v>6</v>
      </c>
      <c r="J105">
        <f t="shared" si="53"/>
        <v>6</v>
      </c>
      <c r="K105">
        <f t="shared" si="53"/>
        <v>6</v>
      </c>
      <c r="L105">
        <f t="shared" si="53"/>
        <v>6</v>
      </c>
      <c r="M105">
        <f t="shared" si="53"/>
        <v>6</v>
      </c>
      <c r="N105">
        <f t="shared" si="53"/>
        <v>6</v>
      </c>
      <c r="O105">
        <f t="shared" si="53"/>
        <v>6</v>
      </c>
      <c r="P105">
        <f t="shared" si="53"/>
        <v>6</v>
      </c>
      <c r="Q105">
        <f t="shared" si="53"/>
        <v>6</v>
      </c>
      <c r="R105">
        <f t="shared" si="53"/>
        <v>6</v>
      </c>
      <c r="S105">
        <f t="shared" si="53"/>
        <v>6</v>
      </c>
      <c r="T105">
        <f t="shared" si="53"/>
        <v>6</v>
      </c>
      <c r="U105">
        <f t="shared" si="53"/>
        <v>6</v>
      </c>
      <c r="V105">
        <f t="shared" si="53"/>
        <v>6</v>
      </c>
      <c r="W105">
        <f t="shared" si="53"/>
        <v>6</v>
      </c>
      <c r="X105">
        <f t="shared" si="53"/>
        <v>6</v>
      </c>
      <c r="Y105">
        <f t="shared" si="53"/>
        <v>6</v>
      </c>
      <c r="Z105">
        <f t="shared" si="53"/>
        <v>6</v>
      </c>
      <c r="AA105">
        <f t="shared" si="53"/>
        <v>6</v>
      </c>
      <c r="AB105">
        <f t="shared" si="53"/>
        <v>6</v>
      </c>
      <c r="AC105">
        <f t="shared" si="53"/>
        <v>6</v>
      </c>
    </row>
    <row r="106" spans="2:29" ht="12">
      <c r="B106" s="5" t="s">
        <v>28</v>
      </c>
      <c r="C106">
        <f aca="true" t="shared" si="54" ref="C106:AC106">COUNT(C91:C96)</f>
        <v>6</v>
      </c>
      <c r="D106">
        <f t="shared" si="54"/>
        <v>6</v>
      </c>
      <c r="E106">
        <f t="shared" si="54"/>
        <v>6</v>
      </c>
      <c r="F106">
        <f t="shared" si="54"/>
        <v>6</v>
      </c>
      <c r="G106">
        <f t="shared" si="54"/>
        <v>6</v>
      </c>
      <c r="H106">
        <f t="shared" si="54"/>
        <v>6</v>
      </c>
      <c r="I106">
        <f t="shared" si="54"/>
        <v>6</v>
      </c>
      <c r="J106">
        <f t="shared" si="54"/>
        <v>6</v>
      </c>
      <c r="K106">
        <f t="shared" si="54"/>
        <v>6</v>
      </c>
      <c r="L106">
        <f t="shared" si="54"/>
        <v>6</v>
      </c>
      <c r="M106">
        <f t="shared" si="54"/>
        <v>6</v>
      </c>
      <c r="N106">
        <f t="shared" si="54"/>
        <v>6</v>
      </c>
      <c r="O106">
        <f t="shared" si="54"/>
        <v>6</v>
      </c>
      <c r="P106">
        <f t="shared" si="54"/>
        <v>6</v>
      </c>
      <c r="Q106">
        <f t="shared" si="54"/>
        <v>6</v>
      </c>
      <c r="R106">
        <f t="shared" si="54"/>
        <v>6</v>
      </c>
      <c r="S106">
        <f t="shared" si="54"/>
        <v>6</v>
      </c>
      <c r="T106">
        <f t="shared" si="54"/>
        <v>6</v>
      </c>
      <c r="U106">
        <f t="shared" si="54"/>
        <v>6</v>
      </c>
      <c r="V106">
        <f t="shared" si="54"/>
        <v>6</v>
      </c>
      <c r="W106">
        <f t="shared" si="54"/>
        <v>6</v>
      </c>
      <c r="X106">
        <f t="shared" si="54"/>
        <v>6</v>
      </c>
      <c r="Y106">
        <f t="shared" si="54"/>
        <v>6</v>
      </c>
      <c r="Z106">
        <f t="shared" si="54"/>
        <v>6</v>
      </c>
      <c r="AA106">
        <f t="shared" si="54"/>
        <v>6</v>
      </c>
      <c r="AB106">
        <f t="shared" si="54"/>
        <v>6</v>
      </c>
      <c r="AC106">
        <f t="shared" si="54"/>
        <v>6</v>
      </c>
    </row>
    <row r="107" spans="2:29" ht="12">
      <c r="B107" s="5" t="s">
        <v>29</v>
      </c>
      <c r="C107">
        <f aca="true" t="shared" si="55" ref="C107:AC107">COUNT(C79:C96)</f>
        <v>18</v>
      </c>
      <c r="D107">
        <f t="shared" si="55"/>
        <v>18</v>
      </c>
      <c r="E107">
        <f t="shared" si="55"/>
        <v>18</v>
      </c>
      <c r="F107">
        <f t="shared" si="55"/>
        <v>18</v>
      </c>
      <c r="G107">
        <f t="shared" si="55"/>
        <v>18</v>
      </c>
      <c r="H107">
        <f t="shared" si="55"/>
        <v>18</v>
      </c>
      <c r="I107">
        <f t="shared" si="55"/>
        <v>18</v>
      </c>
      <c r="J107">
        <f t="shared" si="55"/>
        <v>18</v>
      </c>
      <c r="K107">
        <f t="shared" si="55"/>
        <v>18</v>
      </c>
      <c r="L107">
        <f t="shared" si="55"/>
        <v>18</v>
      </c>
      <c r="M107">
        <f t="shared" si="55"/>
        <v>18</v>
      </c>
      <c r="N107">
        <f t="shared" si="55"/>
        <v>18</v>
      </c>
      <c r="O107">
        <f t="shared" si="55"/>
        <v>18</v>
      </c>
      <c r="P107">
        <f t="shared" si="55"/>
        <v>18</v>
      </c>
      <c r="Q107">
        <f t="shared" si="55"/>
        <v>18</v>
      </c>
      <c r="R107">
        <f t="shared" si="55"/>
        <v>18</v>
      </c>
      <c r="S107">
        <f t="shared" si="55"/>
        <v>18</v>
      </c>
      <c r="T107">
        <f t="shared" si="55"/>
        <v>18</v>
      </c>
      <c r="U107">
        <f t="shared" si="55"/>
        <v>18</v>
      </c>
      <c r="V107">
        <f t="shared" si="55"/>
        <v>18</v>
      </c>
      <c r="W107">
        <f t="shared" si="55"/>
        <v>18</v>
      </c>
      <c r="X107">
        <f t="shared" si="55"/>
        <v>18</v>
      </c>
      <c r="Y107">
        <f t="shared" si="55"/>
        <v>18</v>
      </c>
      <c r="Z107">
        <f t="shared" si="55"/>
        <v>18</v>
      </c>
      <c r="AA107">
        <f t="shared" si="55"/>
        <v>18</v>
      </c>
      <c r="AB107">
        <f t="shared" si="55"/>
        <v>18</v>
      </c>
      <c r="AC107">
        <f t="shared" si="55"/>
        <v>18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&amp;L&amp;F&amp;C&amp;A&amp;R&amp;D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7"/>
  <sheetViews>
    <sheetView tabSelected="1" zoomScalePageLayoutView="0" workbookViewId="0" topLeftCell="V31">
      <selection activeCell="AG62" sqref="AG62"/>
    </sheetView>
  </sheetViews>
  <sheetFormatPr defaultColWidth="9.140625" defaultRowHeight="12"/>
  <cols>
    <col min="2" max="2" width="9.140625" style="5" customWidth="1"/>
    <col min="8" max="9" width="9.28125" style="0" bestFit="1" customWidth="1"/>
    <col min="16" max="16" width="9.28125" style="0" bestFit="1" customWidth="1"/>
    <col min="30" max="30" width="9.140625" style="8" customWidth="1"/>
    <col min="38" max="38" width="13.140625" style="0" bestFit="1" customWidth="1"/>
  </cols>
  <sheetData>
    <row r="1" ht="12">
      <c r="A1" t="s">
        <v>59</v>
      </c>
    </row>
    <row r="3" ht="12">
      <c r="A3" t="s">
        <v>71</v>
      </c>
    </row>
    <row r="4" ht="12">
      <c r="A4" t="s">
        <v>53</v>
      </c>
    </row>
    <row r="6" ht="12">
      <c r="C6" s="1" t="s">
        <v>65</v>
      </c>
    </row>
    <row r="7" spans="1:28" ht="12">
      <c r="A7" s="1"/>
      <c r="B7" s="5" t="s">
        <v>72</v>
      </c>
      <c r="C7" s="17">
        <v>209</v>
      </c>
      <c r="D7" s="17">
        <v>210</v>
      </c>
      <c r="E7" s="17">
        <v>211</v>
      </c>
      <c r="F7" s="17">
        <v>212</v>
      </c>
      <c r="G7" s="17">
        <v>213</v>
      </c>
      <c r="H7" s="17">
        <v>214</v>
      </c>
      <c r="I7" s="17">
        <v>215</v>
      </c>
      <c r="J7" s="17">
        <v>216</v>
      </c>
      <c r="K7" s="17">
        <v>217</v>
      </c>
      <c r="L7" s="17">
        <v>218</v>
      </c>
      <c r="M7" s="17">
        <v>219</v>
      </c>
      <c r="N7" s="17">
        <v>220</v>
      </c>
      <c r="O7" s="17">
        <v>221</v>
      </c>
      <c r="P7" s="17">
        <v>222</v>
      </c>
      <c r="Q7" s="17">
        <v>223</v>
      </c>
      <c r="R7" s="17">
        <v>224</v>
      </c>
      <c r="S7" s="17">
        <v>225</v>
      </c>
      <c r="T7" s="17">
        <v>226</v>
      </c>
      <c r="U7" s="17">
        <v>227</v>
      </c>
      <c r="V7" s="17">
        <v>228</v>
      </c>
      <c r="W7" s="17">
        <v>229</v>
      </c>
      <c r="X7" s="17">
        <v>230</v>
      </c>
      <c r="Y7" s="17">
        <v>231</v>
      </c>
      <c r="Z7" s="17">
        <v>232</v>
      </c>
      <c r="AA7" s="17">
        <v>233</v>
      </c>
      <c r="AB7" s="17">
        <v>234</v>
      </c>
    </row>
    <row r="8" spans="2:30" s="6" customFormat="1" ht="12">
      <c r="B8" s="5" t="s">
        <v>73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45</v>
      </c>
    </row>
    <row r="10" spans="3:28" ht="12">
      <c r="C10" s="6" t="s">
        <v>46</v>
      </c>
      <c r="D10" s="6" t="s">
        <v>46</v>
      </c>
      <c r="E10" s="6" t="s">
        <v>46</v>
      </c>
      <c r="F10" s="6" t="s">
        <v>46</v>
      </c>
      <c r="G10" s="6" t="s">
        <v>46</v>
      </c>
      <c r="H10" s="6" t="s">
        <v>46</v>
      </c>
      <c r="I10" s="6" t="s">
        <v>46</v>
      </c>
      <c r="J10" s="6" t="s">
        <v>46</v>
      </c>
      <c r="K10" s="6" t="s">
        <v>46</v>
      </c>
      <c r="L10" s="6" t="s">
        <v>46</v>
      </c>
      <c r="M10" s="6" t="s">
        <v>46</v>
      </c>
      <c r="N10" s="6" t="s">
        <v>46</v>
      </c>
      <c r="O10" s="6" t="s">
        <v>46</v>
      </c>
      <c r="P10" s="6" t="s">
        <v>46</v>
      </c>
      <c r="Q10" s="6" t="s">
        <v>46</v>
      </c>
      <c r="R10" s="6" t="s">
        <v>46</v>
      </c>
      <c r="S10" s="6" t="s">
        <v>46</v>
      </c>
      <c r="T10" s="6" t="s">
        <v>46</v>
      </c>
      <c r="U10" s="6" t="s">
        <v>46</v>
      </c>
      <c r="V10" s="6" t="s">
        <v>46</v>
      </c>
      <c r="W10" s="6" t="s">
        <v>46</v>
      </c>
      <c r="X10" s="6" t="s">
        <v>46</v>
      </c>
      <c r="Y10" s="6" t="s">
        <v>46</v>
      </c>
      <c r="Z10" s="6" t="s">
        <v>46</v>
      </c>
      <c r="AA10" s="6" t="s">
        <v>46</v>
      </c>
      <c r="AB10" s="6" t="s">
        <v>46</v>
      </c>
    </row>
    <row r="11" spans="2:29" s="2" customFormat="1" ht="12">
      <c r="B11" s="4" t="s">
        <v>2</v>
      </c>
      <c r="C11" s="3">
        <f>LEAFDATA0506!C11</f>
        <v>38635</v>
      </c>
      <c r="D11" s="3">
        <f>LEAFDATA0506!D11</f>
        <v>38649</v>
      </c>
      <c r="E11" s="3">
        <f>LEAFDATA0506!E11</f>
        <v>38663</v>
      </c>
      <c r="F11" s="3">
        <f>LEAFDATA0506!F11</f>
        <v>38677</v>
      </c>
      <c r="G11" s="3">
        <f>LEAFDATA0506!G11</f>
        <v>38691</v>
      </c>
      <c r="H11" s="3">
        <f>LEAFDATA0506!H11</f>
        <v>38705</v>
      </c>
      <c r="I11" s="3">
        <f>LEAFDATA0506!I11</f>
        <v>38719</v>
      </c>
      <c r="J11" s="3">
        <f>LEAFDATA0506!J11</f>
        <v>38734</v>
      </c>
      <c r="K11" s="3">
        <f>LEAFDATA0506!K11</f>
        <v>38747</v>
      </c>
      <c r="L11" s="3">
        <f>LEAFDATA0506!L11</f>
        <v>38762</v>
      </c>
      <c r="M11" s="3">
        <f>LEAFDATA0506!M11</f>
        <v>38775</v>
      </c>
      <c r="N11" s="3">
        <f>LEAFDATA0506!N11</f>
        <v>38789</v>
      </c>
      <c r="O11" s="3">
        <f>LEAFDATA0506!O11</f>
        <v>38803</v>
      </c>
      <c r="P11" s="3">
        <f>LEAFDATA0506!P11</f>
        <v>38817</v>
      </c>
      <c r="Q11" s="3">
        <f>LEAFDATA0506!Q11</f>
        <v>38831</v>
      </c>
      <c r="R11" s="3">
        <f>LEAFDATA0506!R11</f>
        <v>38845</v>
      </c>
      <c r="S11" s="3">
        <f>LEAFDATA0506!S11</f>
        <v>38860</v>
      </c>
      <c r="T11" s="3">
        <f>LEAFDATA0506!T11</f>
        <v>38873</v>
      </c>
      <c r="U11" s="3">
        <f>LEAFDATA0506!U11</f>
        <v>38887</v>
      </c>
      <c r="V11" s="3">
        <f>LEAFDATA0506!V11</f>
        <v>38902</v>
      </c>
      <c r="W11" s="3">
        <f>LEAFDATA0506!W11</f>
        <v>38915</v>
      </c>
      <c r="X11" s="3">
        <f>LEAFDATA0506!X11</f>
        <v>38930</v>
      </c>
      <c r="Y11" s="3">
        <f>LEAFDATA0506!Y11</f>
        <v>38943</v>
      </c>
      <c r="Z11" s="3">
        <f>LEAFDATA0506!Z11</f>
        <v>38957</v>
      </c>
      <c r="AA11" s="3">
        <f>LEAFDATA0506!AA11</f>
        <v>38971</v>
      </c>
      <c r="AB11" s="3">
        <f>LEAFDATA0506!AB11</f>
        <v>38985</v>
      </c>
      <c r="AC11" s="11"/>
    </row>
    <row r="12" spans="2:28" ht="12">
      <c r="B12" s="5" t="s">
        <v>3</v>
      </c>
      <c r="C12" s="7">
        <f>LEAFDATA0506!C12+FLWRFRDATA0506!C12+TWIGDATA0506!C12</f>
        <v>0.01908920634920635</v>
      </c>
      <c r="D12" s="7">
        <f>LEAFDATA0506!D12+FLWRFRDATA0506!D12+TWIGDATA0506!D12</f>
        <v>0.019817185185185188</v>
      </c>
      <c r="E12" s="7">
        <f>LEAFDATA0506!E12+FLWRFRDATA0506!E12+TWIGDATA0506!E12</f>
        <v>0.014327777777777778</v>
      </c>
      <c r="F12" s="7">
        <f>LEAFDATA0506!F12+FLWRFRDATA0506!F12+TWIGDATA0506!F12</f>
        <v>0.022495333333333336</v>
      </c>
      <c r="G12" s="7">
        <f>LEAFDATA0506!G12+FLWRFRDATA0506!G12+TWIGDATA0506!G12</f>
        <v>0.01898539682539683</v>
      </c>
      <c r="H12" s="7">
        <f>LEAFDATA0506!H12+FLWRFRDATA0506!H12+TWIGDATA0506!H12</f>
        <v>0.025618074074074074</v>
      </c>
      <c r="I12" s="7">
        <f>LEAFDATA0506!I12+FLWRFRDATA0506!I12+TWIGDATA0506!I12</f>
        <v>0.01855333333333333</v>
      </c>
      <c r="J12" s="7">
        <f>LEAFDATA0506!J12+FLWRFRDATA0506!J12+TWIGDATA0506!J12</f>
        <v>0.01734730158730159</v>
      </c>
      <c r="K12" s="7">
        <f>LEAFDATA0506!K12+FLWRFRDATA0506!K12+TWIGDATA0506!K12</f>
        <v>0.027400634920634923</v>
      </c>
      <c r="L12" s="7">
        <f>LEAFDATA0506!L12+FLWRFRDATA0506!L12+TWIGDATA0506!L12</f>
        <v>0.021036923076923078</v>
      </c>
      <c r="M12" s="7">
        <f>LEAFDATA0506!M12+FLWRFRDATA0506!M12+TWIGDATA0506!M12</f>
        <v>0.026162393162393167</v>
      </c>
      <c r="N12" s="7">
        <f>LEAFDATA0506!N12+FLWRFRDATA0506!N12+TWIGDATA0506!N12</f>
        <v>0.028715</v>
      </c>
      <c r="O12" s="7">
        <f>LEAFDATA0506!O12+FLWRFRDATA0506!O12+TWIGDATA0506!O12</f>
        <v>0.022402393162393168</v>
      </c>
      <c r="P12" s="7">
        <f>LEAFDATA0506!P12+FLWRFRDATA0506!P12+TWIGDATA0506!P12</f>
        <v>0.05573460317460318</v>
      </c>
      <c r="Q12" s="7">
        <f>LEAFDATA0506!Q12+FLWRFRDATA0506!Q12+TWIGDATA0506!Q12</f>
        <v>0.012500854700854701</v>
      </c>
      <c r="R12" s="7">
        <f>LEAFDATA0506!R12+FLWRFRDATA0506!R12+TWIGDATA0506!R12</f>
        <v>0.029165333333333335</v>
      </c>
      <c r="S12" s="7">
        <f>LEAFDATA0506!S12+FLWRFRDATA0506!S12+TWIGDATA0506!S12</f>
        <v>0.029808</v>
      </c>
      <c r="T12" s="7">
        <f>LEAFDATA0506!T12+FLWRFRDATA0506!T12+TWIGDATA0506!T12</f>
        <v>0.02798700854700855</v>
      </c>
      <c r="U12" s="7">
        <f>LEAFDATA0506!U12+FLWRFRDATA0506!U12+TWIGDATA0506!U12</f>
        <v>0.016213650793650797</v>
      </c>
      <c r="V12" s="7">
        <f>LEAFDATA0506!V12+FLWRFRDATA0506!V12+TWIGDATA0506!V12</f>
        <v>0.03348380952380952</v>
      </c>
      <c r="W12" s="7">
        <f>LEAFDATA0506!W12+FLWRFRDATA0506!W12+TWIGDATA0506!W12</f>
        <v>0.02096325925925926</v>
      </c>
      <c r="X12" s="7">
        <f>LEAFDATA0506!X12+FLWRFRDATA0506!X12+TWIGDATA0506!X12</f>
        <v>0.011501333333333334</v>
      </c>
      <c r="Y12" s="7">
        <f>LEAFDATA0506!Y12+FLWRFRDATA0506!Y12+TWIGDATA0506!Y12</f>
        <v>0.022277171717171716</v>
      </c>
      <c r="Z12" s="7">
        <f>LEAFDATA0506!Z12+FLWRFRDATA0506!Z12+TWIGDATA0506!Z12</f>
        <v>0.016069629629629628</v>
      </c>
      <c r="AA12" s="7">
        <f>LEAFDATA0506!AA12+FLWRFRDATA0506!AA12+TWIGDATA0506!AA12</f>
        <v>0.01767873015873016</v>
      </c>
      <c r="AB12" s="7">
        <f>LEAFDATA0506!AB12+FLWRFRDATA0506!AB12+TWIGDATA0506!AB12</f>
        <v>0.018938074074074072</v>
      </c>
    </row>
    <row r="13" spans="2:28" ht="12">
      <c r="B13" s="5" t="s">
        <v>4</v>
      </c>
      <c r="C13" s="7">
        <f>LEAFDATA0506!C13+FLWRFRDATA0506!C13+TWIGDATA0506!C13</f>
        <v>0.027252063492063494</v>
      </c>
      <c r="D13" s="7">
        <f>LEAFDATA0506!D13+FLWRFRDATA0506!D13+TWIGDATA0506!D13</f>
        <v>0.023309925925925925</v>
      </c>
      <c r="E13" s="7">
        <f>LEAFDATA0506!E13+FLWRFRDATA0506!E13+TWIGDATA0506!E13</f>
        <v>0.06879222222222223</v>
      </c>
      <c r="F13" s="7">
        <f>LEAFDATA0506!F13+FLWRFRDATA0506!F13+TWIGDATA0506!F13</f>
        <v>0.03538</v>
      </c>
      <c r="G13" s="7">
        <f>LEAFDATA0506!G13+FLWRFRDATA0506!G13+TWIGDATA0506!G13</f>
        <v>0.015488205128205127</v>
      </c>
      <c r="H13" s="7">
        <f>LEAFDATA0506!H13+FLWRFRDATA0506!H13+TWIGDATA0506!H13</f>
        <v>0.015167703703703706</v>
      </c>
      <c r="I13" s="7">
        <f>LEAFDATA0506!I13+FLWRFRDATA0506!I13+TWIGDATA0506!I13</f>
        <v>0.018373015873015878</v>
      </c>
      <c r="J13" s="7">
        <f>LEAFDATA0506!J13+FLWRFRDATA0506!J13+TWIGDATA0506!J13</f>
        <v>0.01351777777777778</v>
      </c>
      <c r="K13" s="7">
        <f>LEAFDATA0506!K13+FLWRFRDATA0506!K13+TWIGDATA0506!K13</f>
        <v>0.043146031746031745</v>
      </c>
      <c r="L13" s="7">
        <f>LEAFDATA0506!L13+FLWRFRDATA0506!L13+TWIGDATA0506!L13</f>
        <v>0.03131897435897436</v>
      </c>
      <c r="M13" s="7">
        <f>LEAFDATA0506!M13+FLWRFRDATA0506!M13+TWIGDATA0506!M13</f>
        <v>0.014668376068376066</v>
      </c>
      <c r="N13" s="7">
        <f>LEAFDATA0506!N13+FLWRFRDATA0506!N13+TWIGDATA0506!N13</f>
        <v>0.011975555555555555</v>
      </c>
      <c r="O13" s="7">
        <f>LEAFDATA0506!O13+FLWRFRDATA0506!O13+TWIGDATA0506!O13</f>
        <v>0.027955897435897437</v>
      </c>
      <c r="P13" s="7">
        <f>LEAFDATA0506!P13+FLWRFRDATA0506!P13+TWIGDATA0506!P13</f>
        <v>0.05343174603174605</v>
      </c>
      <c r="Q13" s="7">
        <f>LEAFDATA0506!Q13+FLWRFRDATA0506!Q13+TWIGDATA0506!Q13</f>
        <v>0.014426666666666664</v>
      </c>
      <c r="R13" s="7">
        <f>LEAFDATA0506!R13+FLWRFRDATA0506!R13+TWIGDATA0506!R13</f>
        <v>0.023509925925925927</v>
      </c>
      <c r="S13" s="7">
        <f>LEAFDATA0506!S13+FLWRFRDATA0506!S13+TWIGDATA0506!S13</f>
        <v>0.015468</v>
      </c>
      <c r="T13" s="7">
        <f>LEAFDATA0506!T13+FLWRFRDATA0506!T13+TWIGDATA0506!T13</f>
        <v>0.024408547008547006</v>
      </c>
      <c r="U13" s="7">
        <f>LEAFDATA0506!U13+FLWRFRDATA0506!U13+TWIGDATA0506!U13</f>
        <v>0.025903809523809523</v>
      </c>
      <c r="V13" s="7">
        <f>LEAFDATA0506!V13+FLWRFRDATA0506!V13+TWIGDATA0506!V13</f>
        <v>0.017496190476190474</v>
      </c>
      <c r="W13" s="7">
        <f>LEAFDATA0506!W13+FLWRFRDATA0506!W13+TWIGDATA0506!W13</f>
        <v>0.018461333333333333</v>
      </c>
      <c r="X13" s="7">
        <f>LEAFDATA0506!X13+FLWRFRDATA0506!X13+TWIGDATA0506!X13</f>
        <v>0.009732444444444446</v>
      </c>
      <c r="Y13" s="7">
        <f>LEAFDATA0506!Y13+FLWRFRDATA0506!Y13+TWIGDATA0506!Y13</f>
        <v>0.012668636363636365</v>
      </c>
      <c r="Z13" s="7">
        <f>LEAFDATA0506!Z13+FLWRFRDATA0506!Z13+TWIGDATA0506!Z13</f>
        <v>0.011782814814814817</v>
      </c>
      <c r="AA13" s="7">
        <f>LEAFDATA0506!AA13+FLWRFRDATA0506!AA13+TWIGDATA0506!AA13</f>
        <v>0.014056190476190474</v>
      </c>
      <c r="AB13" s="7">
        <f>LEAFDATA0506!AB13+FLWRFRDATA0506!AB13+TWIGDATA0506!AB13</f>
        <v>0.019096592592592596</v>
      </c>
    </row>
    <row r="14" spans="2:28" ht="12">
      <c r="B14" s="5" t="s">
        <v>5</v>
      </c>
      <c r="C14" s="7">
        <f>LEAFDATA0506!C14+FLWRFRDATA0506!C14+TWIGDATA0506!C14</f>
        <v>0.04832253968253968</v>
      </c>
      <c r="D14" s="7">
        <f>LEAFDATA0506!D14+FLWRFRDATA0506!D14+TWIGDATA0506!D14</f>
        <v>0.025477925925925928</v>
      </c>
      <c r="E14" s="7">
        <f>LEAFDATA0506!E14+FLWRFRDATA0506!E14+TWIGDATA0506!E14</f>
        <v>0.020817777777777775</v>
      </c>
      <c r="F14" s="7">
        <f>LEAFDATA0506!F14+FLWRFRDATA0506!F14+TWIGDATA0506!F14</f>
        <v>0.019292549019607842</v>
      </c>
      <c r="G14" s="7">
        <f>LEAFDATA0506!G14+FLWRFRDATA0506!G14+TWIGDATA0506!G14</f>
        <v>0.011696666666666668</v>
      </c>
      <c r="H14" s="7">
        <f>LEAFDATA0506!H14+FLWRFRDATA0506!H14+TWIGDATA0506!H14</f>
        <v>0.012966349206349207</v>
      </c>
      <c r="I14" s="7">
        <f>LEAFDATA0506!I14+FLWRFRDATA0506!I14+TWIGDATA0506!I14</f>
        <v>0.015879722222222222</v>
      </c>
      <c r="J14" s="7">
        <f>LEAFDATA0506!J14+FLWRFRDATA0506!J14+TWIGDATA0506!J14</f>
        <v>0.023279316239316238</v>
      </c>
      <c r="K14" s="7">
        <f>LEAFDATA0506!K14+FLWRFRDATA0506!K14+TWIGDATA0506!K14</f>
        <v>0.05592</v>
      </c>
      <c r="L14" s="7">
        <f>LEAFDATA0506!L14+FLWRFRDATA0506!L14+TWIGDATA0506!L14</f>
        <v>0.014922857142857144</v>
      </c>
      <c r="M14" s="7">
        <f>LEAFDATA0506!M14+FLWRFRDATA0506!M14+TWIGDATA0506!M14</f>
        <v>0.021858888888888893</v>
      </c>
      <c r="N14" s="7">
        <f>LEAFDATA0506!N14+FLWRFRDATA0506!N14+TWIGDATA0506!N14</f>
        <v>0.02185972222222222</v>
      </c>
      <c r="O14" s="7">
        <f>LEAFDATA0506!O14+FLWRFRDATA0506!O14+TWIGDATA0506!O14</f>
        <v>0.030237264957264958</v>
      </c>
      <c r="P14" s="7">
        <f>LEAFDATA0506!P14+FLWRFRDATA0506!P14+TWIGDATA0506!P14</f>
        <v>0.033539365079365085</v>
      </c>
      <c r="Q14" s="7">
        <f>LEAFDATA0506!Q14+FLWRFRDATA0506!Q14+TWIGDATA0506!Q14</f>
        <v>0.028518412698412696</v>
      </c>
      <c r="R14" s="7">
        <f>LEAFDATA0506!R14+FLWRFRDATA0506!R14+TWIGDATA0506!R14</f>
        <v>0.026755873015873018</v>
      </c>
      <c r="S14" s="7">
        <f>LEAFDATA0506!S14+FLWRFRDATA0506!S14+TWIGDATA0506!S14</f>
        <v>0.021349037037037038</v>
      </c>
      <c r="T14" s="7">
        <f>LEAFDATA0506!T14+FLWRFRDATA0506!T14+TWIGDATA0506!T14</f>
        <v>0.028565470085470085</v>
      </c>
      <c r="U14" s="7">
        <f>LEAFDATA0506!U14+FLWRFRDATA0506!U14+TWIGDATA0506!U14</f>
        <v>0.016393185185185184</v>
      </c>
      <c r="V14" s="7">
        <f>LEAFDATA0506!V14+FLWRFRDATA0506!V14+TWIGDATA0506!V14</f>
        <v>0.024015042735042735</v>
      </c>
      <c r="W14" s="7">
        <f>LEAFDATA0506!W14+FLWRFRDATA0506!W14+TWIGDATA0506!W14</f>
        <v>0.018081185185185186</v>
      </c>
      <c r="X14" s="7">
        <f>LEAFDATA0506!X14+FLWRFRDATA0506!X14+TWIGDATA0506!X14</f>
        <v>0.021145481481481484</v>
      </c>
      <c r="Y14" s="7">
        <f>LEAFDATA0506!Y14+FLWRFRDATA0506!Y14+TWIGDATA0506!Y14</f>
        <v>0.023612121212121216</v>
      </c>
      <c r="Z14" s="7">
        <f>LEAFDATA0506!Z14+FLWRFRDATA0506!Z14+TWIGDATA0506!Z14</f>
        <v>0.020468055555555555</v>
      </c>
      <c r="AA14" s="7">
        <f>LEAFDATA0506!AA14+FLWRFRDATA0506!AA14+TWIGDATA0506!AA14</f>
        <v>0.01632991452991453</v>
      </c>
      <c r="AB14" s="7">
        <f>LEAFDATA0506!AB14+FLWRFRDATA0506!AB14+TWIGDATA0506!AB14</f>
        <v>0.02826666666666667</v>
      </c>
    </row>
    <row r="15" spans="2:28" ht="12">
      <c r="B15" s="5" t="s">
        <v>6</v>
      </c>
      <c r="C15" s="7">
        <f>LEAFDATA0506!C15+FLWRFRDATA0506!C15+TWIGDATA0506!C15</f>
        <v>0.0184184126984127</v>
      </c>
      <c r="D15" s="7">
        <f>LEAFDATA0506!D15+FLWRFRDATA0506!D15+TWIGDATA0506!D15</f>
        <v>0.015363174603174604</v>
      </c>
      <c r="E15" s="7">
        <f>LEAFDATA0506!E15+FLWRFRDATA0506!E15+TWIGDATA0506!E15</f>
        <v>0.01569982905982906</v>
      </c>
      <c r="F15" s="7">
        <f>LEAFDATA0506!F15+FLWRFRDATA0506!F15+TWIGDATA0506!F15</f>
        <v>0.024592296296296296</v>
      </c>
      <c r="G15" s="7">
        <f>LEAFDATA0506!G15+FLWRFRDATA0506!G15+TWIGDATA0506!G15</f>
        <v>0.025742857142857144</v>
      </c>
      <c r="H15" s="7">
        <f>LEAFDATA0506!H15+FLWRFRDATA0506!H15+TWIGDATA0506!H15</f>
        <v>0.023034962962962962</v>
      </c>
      <c r="I15" s="7">
        <f>LEAFDATA0506!I15+FLWRFRDATA0506!I15+TWIGDATA0506!I15</f>
        <v>0.012815555555555557</v>
      </c>
      <c r="J15" s="7">
        <f>LEAFDATA0506!J15+FLWRFRDATA0506!J15+TWIGDATA0506!J15</f>
        <v>0.022398492063492065</v>
      </c>
      <c r="K15" s="7">
        <f>LEAFDATA0506!K15+FLWRFRDATA0506!K15+TWIGDATA0506!K15</f>
        <v>0.05903174603174603</v>
      </c>
      <c r="L15" s="7">
        <f>LEAFDATA0506!L15+FLWRFRDATA0506!L15+TWIGDATA0506!L15</f>
        <v>0.018367863247863245</v>
      </c>
      <c r="M15" s="7">
        <f>LEAFDATA0506!M15+FLWRFRDATA0506!M15+TWIGDATA0506!M15</f>
        <v>0.026235555555555554</v>
      </c>
      <c r="N15" s="7">
        <f>LEAFDATA0506!N15+FLWRFRDATA0506!N15+TWIGDATA0506!N15</f>
        <v>0.01628527777777778</v>
      </c>
      <c r="O15" s="7">
        <f>LEAFDATA0506!O15+FLWRFRDATA0506!O15+TWIGDATA0506!O15</f>
        <v>0.01977367521367521</v>
      </c>
      <c r="P15" s="7">
        <f>LEAFDATA0506!P15+FLWRFRDATA0506!P15+TWIGDATA0506!P15</f>
        <v>0.027241904761904766</v>
      </c>
      <c r="Q15" s="7">
        <f>LEAFDATA0506!Q15+FLWRFRDATA0506!Q15+TWIGDATA0506!Q15</f>
        <v>0.025320683760683766</v>
      </c>
      <c r="R15" s="7">
        <f>LEAFDATA0506!R15+FLWRFRDATA0506!R15+TWIGDATA0506!R15</f>
        <v>0.02519259259259259</v>
      </c>
      <c r="S15" s="7">
        <f>LEAFDATA0506!S15+FLWRFRDATA0506!S15+TWIGDATA0506!S15</f>
        <v>0.017799703703703703</v>
      </c>
      <c r="T15" s="7">
        <f>LEAFDATA0506!T15+FLWRFRDATA0506!T15+TWIGDATA0506!T15</f>
        <v>0.021803760683760682</v>
      </c>
      <c r="U15" s="7">
        <f>LEAFDATA0506!U15+FLWRFRDATA0506!U15+TWIGDATA0506!U15</f>
        <v>0.018541925925925924</v>
      </c>
      <c r="V15" s="7">
        <f>LEAFDATA0506!V15+FLWRFRDATA0506!V15+TWIGDATA0506!V15</f>
        <v>0.024667692307692307</v>
      </c>
      <c r="W15" s="7">
        <f>LEAFDATA0506!W15+FLWRFRDATA0506!W15+TWIGDATA0506!W15</f>
        <v>0.029169481481481484</v>
      </c>
      <c r="X15" s="7">
        <f>LEAFDATA0506!X15+FLWRFRDATA0506!X15+TWIGDATA0506!X15</f>
        <v>0.010422222222222223</v>
      </c>
      <c r="Y15" s="7">
        <f>LEAFDATA0506!Y15+FLWRFRDATA0506!Y15+TWIGDATA0506!Y15</f>
        <v>0.021739393939393933</v>
      </c>
      <c r="Z15" s="7">
        <f>LEAFDATA0506!Z15+FLWRFRDATA0506!Z15+TWIGDATA0506!Z15</f>
        <v>0.013218095238095237</v>
      </c>
      <c r="AA15" s="7">
        <f>LEAFDATA0506!AA15+FLWRFRDATA0506!AA15+TWIGDATA0506!AA15</f>
        <v>0.013495407407407407</v>
      </c>
      <c r="AB15" s="7">
        <f>LEAFDATA0506!AB15+FLWRFRDATA0506!AB15+TWIGDATA0506!AB15</f>
        <v>0.019835851851851855</v>
      </c>
    </row>
    <row r="16" spans="2:28" ht="12">
      <c r="B16" s="5" t="s">
        <v>7</v>
      </c>
      <c r="C16" s="7">
        <f>LEAFDATA0506!C16+FLWRFRDATA0506!C16+TWIGDATA0506!C16</f>
        <v>0.030072063492063494</v>
      </c>
      <c r="D16" s="7">
        <f>LEAFDATA0506!D16+FLWRFRDATA0506!D16+TWIGDATA0506!D16</f>
        <v>0.031343809523809524</v>
      </c>
      <c r="E16" s="7">
        <f>LEAFDATA0506!E16+FLWRFRDATA0506!E16+TWIGDATA0506!E16</f>
        <v>0.01913264957264958</v>
      </c>
      <c r="F16" s="7">
        <f>LEAFDATA0506!F16+FLWRFRDATA0506!F16+TWIGDATA0506!F16</f>
        <v>0.027068333333333333</v>
      </c>
      <c r="G16" s="7">
        <f>LEAFDATA0506!G16+FLWRFRDATA0506!G16+TWIGDATA0506!G16</f>
        <v>0.011087521367521369</v>
      </c>
      <c r="H16" s="7">
        <f>LEAFDATA0506!H16+FLWRFRDATA0506!H16+TWIGDATA0506!H16</f>
        <v>0.029944592592592596</v>
      </c>
      <c r="I16" s="7">
        <f>LEAFDATA0506!I16+FLWRFRDATA0506!I16+TWIGDATA0506!I16</f>
        <v>0.03042666666666666</v>
      </c>
      <c r="J16" s="7">
        <f>LEAFDATA0506!J16+FLWRFRDATA0506!J16+TWIGDATA0506!J16</f>
        <v>0.05320095238095238</v>
      </c>
      <c r="K16" s="7">
        <f>LEAFDATA0506!K16+FLWRFRDATA0506!K16+TWIGDATA0506!K16</f>
        <v>0.08578285714285715</v>
      </c>
      <c r="L16" s="7">
        <f>LEAFDATA0506!L16+FLWRFRDATA0506!L16+TWIGDATA0506!L16</f>
        <v>0.025334017094017097</v>
      </c>
      <c r="M16" s="7">
        <f>LEAFDATA0506!M16+FLWRFRDATA0506!M16+TWIGDATA0506!M16</f>
        <v>0.026754529914529916</v>
      </c>
      <c r="N16" s="7">
        <f>LEAFDATA0506!N16+FLWRFRDATA0506!N16+TWIGDATA0506!N16</f>
        <v>0.02145361111111111</v>
      </c>
      <c r="O16" s="7">
        <f>LEAFDATA0506!O16+FLWRFRDATA0506!O16+TWIGDATA0506!O16</f>
        <v>0.03458769230769231</v>
      </c>
      <c r="P16" s="7">
        <f>LEAFDATA0506!P16+FLWRFRDATA0506!P16+TWIGDATA0506!P16</f>
        <v>0.03224095238095238</v>
      </c>
      <c r="Q16" s="7">
        <f>LEAFDATA0506!Q16+FLWRFRDATA0506!Q16+TWIGDATA0506!Q16</f>
        <v>0.05151350427350428</v>
      </c>
      <c r="R16" s="7">
        <f>LEAFDATA0506!R16+FLWRFRDATA0506!R16+TWIGDATA0506!R16</f>
        <v>0.036817777777777776</v>
      </c>
      <c r="S16" s="7">
        <f>LEAFDATA0506!S16+FLWRFRDATA0506!S16+TWIGDATA0506!S16</f>
        <v>0.03151614814814815</v>
      </c>
      <c r="T16" s="7">
        <f>LEAFDATA0506!T16+FLWRFRDATA0506!T16+TWIGDATA0506!T16</f>
        <v>0.03549739316239316</v>
      </c>
      <c r="U16" s="7">
        <f>LEAFDATA0506!U16+FLWRFRDATA0506!U16+TWIGDATA0506!U16</f>
        <v>0.01724888888888889</v>
      </c>
      <c r="V16" s="7">
        <f>LEAFDATA0506!V16+FLWRFRDATA0506!V16+TWIGDATA0506!V16</f>
        <v>0.022727179487179484</v>
      </c>
      <c r="W16" s="7">
        <f>LEAFDATA0506!W16+FLWRFRDATA0506!W16+TWIGDATA0506!W16</f>
        <v>0.019169481481481482</v>
      </c>
      <c r="X16" s="7">
        <f>LEAFDATA0506!X16+FLWRFRDATA0506!X16+TWIGDATA0506!X16</f>
        <v>0.013314074074074074</v>
      </c>
      <c r="Y16" s="7">
        <f>LEAFDATA0506!Y16+FLWRFRDATA0506!Y16+TWIGDATA0506!Y16</f>
        <v>0.020449696969696972</v>
      </c>
      <c r="Z16" s="7">
        <f>LEAFDATA0506!Z16+FLWRFRDATA0506!Z16+TWIGDATA0506!Z16</f>
        <v>0.02397873015873016</v>
      </c>
      <c r="AA16" s="7">
        <f>LEAFDATA0506!AA16+FLWRFRDATA0506!AA16+TWIGDATA0506!AA16</f>
        <v>0.020709666666666668</v>
      </c>
      <c r="AB16" s="7">
        <f>LEAFDATA0506!AB16+FLWRFRDATA0506!AB16+TWIGDATA0506!AB16</f>
        <v>0.023147555555555557</v>
      </c>
    </row>
    <row r="17" spans="2:28" ht="12">
      <c r="B17" s="5" t="s">
        <v>8</v>
      </c>
      <c r="C17" s="7">
        <f>LEAFDATA0506!C17+FLWRFRDATA0506!C17+TWIGDATA0506!C17</f>
        <v>0.016660634920634923</v>
      </c>
      <c r="D17" s="7">
        <f>LEAFDATA0506!D17+FLWRFRDATA0506!D17+TWIGDATA0506!D17</f>
        <v>0.01949015873015873</v>
      </c>
      <c r="E17" s="7">
        <f>LEAFDATA0506!E17+FLWRFRDATA0506!E17+TWIGDATA0506!E17</f>
        <v>0.016328366013071898</v>
      </c>
      <c r="F17" s="7">
        <f>LEAFDATA0506!F17+FLWRFRDATA0506!F17+TWIGDATA0506!F17</f>
        <v>0.024566868686868686</v>
      </c>
      <c r="G17" s="7">
        <f>LEAFDATA0506!G17+FLWRFRDATA0506!G17+TWIGDATA0506!G17</f>
        <v>0.01390031746031746</v>
      </c>
      <c r="H17" s="7">
        <f>LEAFDATA0506!H17+FLWRFRDATA0506!H17+TWIGDATA0506!H17</f>
        <v>0.013885396825396825</v>
      </c>
      <c r="I17" s="7">
        <f>LEAFDATA0506!I17+FLWRFRDATA0506!I17+TWIGDATA0506!I17</f>
        <v>0.010270476190476193</v>
      </c>
      <c r="J17" s="7">
        <f>LEAFDATA0506!J17+FLWRFRDATA0506!J17+TWIGDATA0506!J17</f>
        <v>0.012615407407407409</v>
      </c>
      <c r="K17" s="7">
        <f>LEAFDATA0506!K17+FLWRFRDATA0506!K17+TWIGDATA0506!K17</f>
        <v>0.034213675213675215</v>
      </c>
      <c r="L17" s="7">
        <f>LEAFDATA0506!L17+FLWRFRDATA0506!L17+TWIGDATA0506!L17</f>
        <v>0.027590849673202616</v>
      </c>
      <c r="M17" s="7">
        <f>LEAFDATA0506!M17+FLWRFRDATA0506!M17+TWIGDATA0506!M17</f>
        <v>0.03302592592592593</v>
      </c>
      <c r="N17" s="7">
        <f>LEAFDATA0506!N17+FLWRFRDATA0506!N17+TWIGDATA0506!N17</f>
        <v>0.021084786324786327</v>
      </c>
      <c r="O17" s="7">
        <f>LEAFDATA0506!O17+FLWRFRDATA0506!O17+TWIGDATA0506!O17</f>
        <v>0.020219682539682537</v>
      </c>
      <c r="P17" s="7">
        <f>LEAFDATA0506!P17+FLWRFRDATA0506!P17+TWIGDATA0506!P17</f>
        <v>0.039180317460317464</v>
      </c>
      <c r="Q17" s="7">
        <f>LEAFDATA0506!Q17+FLWRFRDATA0506!Q17+TWIGDATA0506!Q17</f>
        <v>0.03422861111111111</v>
      </c>
      <c r="R17" s="7">
        <f>LEAFDATA0506!R17+FLWRFRDATA0506!R17+TWIGDATA0506!R17</f>
        <v>0.02775259259259259</v>
      </c>
      <c r="S17" s="7">
        <f>LEAFDATA0506!S17+FLWRFRDATA0506!S17+TWIGDATA0506!S17</f>
        <v>0.025074248366013078</v>
      </c>
      <c r="T17" s="7">
        <f>LEAFDATA0506!T17+FLWRFRDATA0506!T17+TWIGDATA0506!T17</f>
        <v>0.0244739393939394</v>
      </c>
      <c r="U17" s="7">
        <f>LEAFDATA0506!U17+FLWRFRDATA0506!U17+TWIGDATA0506!U17</f>
        <v>0.01677873015873016</v>
      </c>
      <c r="V17" s="7">
        <f>LEAFDATA0506!V17+FLWRFRDATA0506!V17+TWIGDATA0506!V17</f>
        <v>0.026998169934640524</v>
      </c>
      <c r="W17" s="7">
        <f>LEAFDATA0506!W17+FLWRFRDATA0506!W17+TWIGDATA0506!W17</f>
        <v>0.037872727272727266</v>
      </c>
      <c r="X17" s="7">
        <f>LEAFDATA0506!X17+FLWRFRDATA0506!X17+TWIGDATA0506!X17</f>
        <v>0.01830725925925926</v>
      </c>
      <c r="Y17" s="7">
        <f>LEAFDATA0506!Y17+FLWRFRDATA0506!Y17+TWIGDATA0506!Y17</f>
        <v>0.024688253968253967</v>
      </c>
      <c r="Z17" s="7">
        <f>LEAFDATA0506!Z17+FLWRFRDATA0506!Z17+TWIGDATA0506!Z17</f>
        <v>0.01839965811965812</v>
      </c>
      <c r="AA17" s="7">
        <f>LEAFDATA0506!AA17+FLWRFRDATA0506!AA17+TWIGDATA0506!AA17</f>
        <v>0.014282539682539683</v>
      </c>
      <c r="AB17" s="7">
        <f>LEAFDATA0506!AB17+FLWRFRDATA0506!AB17+TWIGDATA0506!AB17</f>
        <v>0.024334920634920636</v>
      </c>
    </row>
    <row r="18" spans="2:28" ht="12">
      <c r="B18" s="5" t="s">
        <v>9</v>
      </c>
      <c r="C18" s="7">
        <f>LEAFDATA0506!C18+FLWRFRDATA0506!C18+TWIGDATA0506!C18</f>
        <v>0.02824920634920635</v>
      </c>
      <c r="D18" s="7">
        <f>LEAFDATA0506!D18+FLWRFRDATA0506!D18+TWIGDATA0506!D18</f>
        <v>0.03694518518518519</v>
      </c>
      <c r="E18" s="7">
        <f>LEAFDATA0506!E18+FLWRFRDATA0506!E18+TWIGDATA0506!E18</f>
        <v>0.029408888888888887</v>
      </c>
      <c r="F18" s="7">
        <f>LEAFDATA0506!F18+FLWRFRDATA0506!F18+TWIGDATA0506!F18</f>
        <v>0.029204967320261437</v>
      </c>
      <c r="G18" s="7">
        <f>LEAFDATA0506!G18+FLWRFRDATA0506!G18+TWIGDATA0506!G18</f>
        <v>0.014305555555555557</v>
      </c>
      <c r="H18" s="7">
        <f>LEAFDATA0506!H18+FLWRFRDATA0506!H18+TWIGDATA0506!H18</f>
        <v>0.011474920634920633</v>
      </c>
      <c r="I18" s="7">
        <f>LEAFDATA0506!I18+FLWRFRDATA0506!I18+TWIGDATA0506!I18</f>
        <v>0.01916805555555556</v>
      </c>
      <c r="J18" s="7">
        <f>LEAFDATA0506!J18+FLWRFRDATA0506!J18+TWIGDATA0506!J18</f>
        <v>0.02467726495726496</v>
      </c>
      <c r="K18" s="7">
        <f>LEAFDATA0506!K18+FLWRFRDATA0506!K18+TWIGDATA0506!K18</f>
        <v>0.04087396825396826</v>
      </c>
      <c r="L18" s="7">
        <f>LEAFDATA0506!L18+FLWRFRDATA0506!L18+TWIGDATA0506!L18</f>
        <v>0.01936444444444444</v>
      </c>
      <c r="M18" s="7">
        <f>LEAFDATA0506!M18+FLWRFRDATA0506!M18+TWIGDATA0506!M18</f>
        <v>0.02020666666666666</v>
      </c>
      <c r="N18" s="7">
        <f>LEAFDATA0506!N18+FLWRFRDATA0506!N18+TWIGDATA0506!N18</f>
        <v>0.012370833333333334</v>
      </c>
      <c r="O18" s="7">
        <f>LEAFDATA0506!O18+FLWRFRDATA0506!O18+TWIGDATA0506!O18</f>
        <v>0.01864034188034188</v>
      </c>
      <c r="P18" s="7">
        <f>LEAFDATA0506!P18+FLWRFRDATA0506!P18+TWIGDATA0506!P18</f>
        <v>0.027573650793650793</v>
      </c>
      <c r="Q18" s="7">
        <f>LEAFDATA0506!Q18+FLWRFRDATA0506!Q18+TWIGDATA0506!Q18</f>
        <v>0.0382984126984127</v>
      </c>
      <c r="R18" s="7">
        <f>LEAFDATA0506!R18+FLWRFRDATA0506!R18+TWIGDATA0506!R18</f>
        <v>0.044706666666666665</v>
      </c>
      <c r="S18" s="7">
        <f>LEAFDATA0506!S18+FLWRFRDATA0506!S18+TWIGDATA0506!S18</f>
        <v>0.03783407407407408</v>
      </c>
      <c r="T18" s="7">
        <f>LEAFDATA0506!T18+FLWRFRDATA0506!T18+TWIGDATA0506!T18</f>
        <v>0.034625982905982906</v>
      </c>
      <c r="U18" s="7">
        <f>LEAFDATA0506!U18+FLWRFRDATA0506!U18+TWIGDATA0506!U18</f>
        <v>0.023098074074074073</v>
      </c>
      <c r="V18" s="7">
        <f>LEAFDATA0506!V18+FLWRFRDATA0506!V18+TWIGDATA0506!V18</f>
        <v>0.029517264957264956</v>
      </c>
      <c r="W18" s="7">
        <f>LEAFDATA0506!W18+FLWRFRDATA0506!W18+TWIGDATA0506!W18</f>
        <v>0.02397540740740741</v>
      </c>
      <c r="X18" s="7">
        <f>LEAFDATA0506!X18+FLWRFRDATA0506!X18+TWIGDATA0506!X18</f>
        <v>0.01461837037037037</v>
      </c>
      <c r="Y18" s="7">
        <f>LEAFDATA0506!Y18+FLWRFRDATA0506!Y18+TWIGDATA0506!Y18</f>
        <v>0.02734181818181818</v>
      </c>
      <c r="Z18" s="7">
        <f>LEAFDATA0506!Z18+FLWRFRDATA0506!Z18+TWIGDATA0506!Z18</f>
        <v>0.01895138888888889</v>
      </c>
      <c r="AA18" s="7">
        <f>LEAFDATA0506!AA18+FLWRFRDATA0506!AA18+TWIGDATA0506!AA18</f>
        <v>0.019900512820512823</v>
      </c>
      <c r="AB18" s="7">
        <f>LEAFDATA0506!AB18+FLWRFRDATA0506!AB18+TWIGDATA0506!AB18</f>
        <v>0.03958577777777778</v>
      </c>
    </row>
    <row r="19" spans="2:28" ht="12">
      <c r="B19" s="5" t="s">
        <v>10</v>
      </c>
      <c r="C19" s="7">
        <f>LEAFDATA0506!C19+FLWRFRDATA0506!C19+TWIGDATA0506!C19</f>
        <v>0.02620984126984127</v>
      </c>
      <c r="D19" s="7">
        <f>LEAFDATA0506!D19+FLWRFRDATA0506!D19+TWIGDATA0506!D19</f>
        <v>0.03262577777777778</v>
      </c>
      <c r="E19" s="7">
        <f>LEAFDATA0506!E19+FLWRFRDATA0506!E19+TWIGDATA0506!E19</f>
        <v>0.024345925925925927</v>
      </c>
      <c r="F19" s="7">
        <f>LEAFDATA0506!F19+FLWRFRDATA0506!F19+TWIGDATA0506!F19</f>
        <v>0.011651764705882351</v>
      </c>
      <c r="G19" s="7">
        <f>LEAFDATA0506!G19+FLWRFRDATA0506!G19+TWIGDATA0506!G19</f>
        <v>0.013565185185185184</v>
      </c>
      <c r="H19" s="7">
        <f>LEAFDATA0506!H19+FLWRFRDATA0506!H19+TWIGDATA0506!H19</f>
        <v>0.010898461538461537</v>
      </c>
      <c r="I19" s="7">
        <f>LEAFDATA0506!I19+FLWRFRDATA0506!I19+TWIGDATA0506!I19</f>
        <v>0.01014169934640523</v>
      </c>
      <c r="J19" s="7">
        <f>LEAFDATA0506!J19+FLWRFRDATA0506!J19+TWIGDATA0506!J19</f>
        <v>0.03216786324786325</v>
      </c>
      <c r="K19" s="7">
        <f>LEAFDATA0506!K19+FLWRFRDATA0506!K19+TWIGDATA0506!K19</f>
        <v>0.0328479365079365</v>
      </c>
      <c r="L19" s="7">
        <f>LEAFDATA0506!L19+FLWRFRDATA0506!L19+TWIGDATA0506!L19</f>
        <v>0.019723076923076923</v>
      </c>
      <c r="M19" s="7">
        <f>LEAFDATA0506!M19+FLWRFRDATA0506!M19+TWIGDATA0506!M19</f>
        <v>0.017374285714285717</v>
      </c>
      <c r="N19" s="7">
        <f>LEAFDATA0506!N19+FLWRFRDATA0506!N19+TWIGDATA0506!N19</f>
        <v>0.010451555555555556</v>
      </c>
      <c r="O19" s="7">
        <f>LEAFDATA0506!O19+FLWRFRDATA0506!O19+TWIGDATA0506!O19</f>
        <v>0.016094920634920632</v>
      </c>
      <c r="P19" s="7">
        <f>LEAFDATA0506!P19+FLWRFRDATA0506!P19+TWIGDATA0506!P19</f>
        <v>0.02147134502923977</v>
      </c>
      <c r="Q19" s="7">
        <f>LEAFDATA0506!Q19+FLWRFRDATA0506!Q19+TWIGDATA0506!Q19</f>
        <v>0.032263209876543214</v>
      </c>
      <c r="R19" s="7">
        <f>LEAFDATA0506!R19+FLWRFRDATA0506!R19+TWIGDATA0506!R19</f>
        <v>0.024264615384615384</v>
      </c>
      <c r="S19" s="7">
        <f>LEAFDATA0506!S19+FLWRFRDATA0506!S19+TWIGDATA0506!S19</f>
        <v>0.023253055555555555</v>
      </c>
      <c r="T19" s="7">
        <f>LEAFDATA0506!T19+FLWRFRDATA0506!T19+TWIGDATA0506!T19</f>
        <v>0.014398148148148148</v>
      </c>
      <c r="U19" s="7">
        <f>LEAFDATA0506!U19+FLWRFRDATA0506!U19+TWIGDATA0506!U19</f>
        <v>0.012874188034188034</v>
      </c>
      <c r="V19" s="7">
        <f>LEAFDATA0506!V19+FLWRFRDATA0506!V19+TWIGDATA0506!V19</f>
        <v>0.019952296296296298</v>
      </c>
      <c r="W19" s="7">
        <f>LEAFDATA0506!W19+FLWRFRDATA0506!W19+TWIGDATA0506!W19</f>
        <v>0.012066370370370368</v>
      </c>
      <c r="X19" s="7">
        <f>LEAFDATA0506!X19+FLWRFRDATA0506!X19+TWIGDATA0506!X19</f>
        <v>0.021085925925925925</v>
      </c>
      <c r="Y19" s="7">
        <f>LEAFDATA0506!Y19+FLWRFRDATA0506!Y19+TWIGDATA0506!Y19</f>
        <v>0.013382222222222222</v>
      </c>
      <c r="Z19" s="7">
        <f>LEAFDATA0506!Z19+FLWRFRDATA0506!Z19+TWIGDATA0506!Z19</f>
        <v>0.009562222222222222</v>
      </c>
      <c r="AA19" s="7">
        <f>LEAFDATA0506!AA19+FLWRFRDATA0506!AA19+TWIGDATA0506!AA19</f>
        <v>0.012053650793650793</v>
      </c>
      <c r="AB19" s="7">
        <f>LEAFDATA0506!AB19+FLWRFRDATA0506!AB19+TWIGDATA0506!AB19</f>
        <v>0.022676388888888885</v>
      </c>
    </row>
    <row r="20" spans="2:28" ht="12">
      <c r="B20" s="5" t="s">
        <v>11</v>
      </c>
      <c r="C20" s="7">
        <f>LEAFDATA0506!C20+FLWRFRDATA0506!C20+TWIGDATA0506!C20</f>
        <v>0.02362857142857143</v>
      </c>
      <c r="D20" s="7">
        <f>LEAFDATA0506!D20+FLWRFRDATA0506!D20+TWIGDATA0506!D20</f>
        <v>0.02352634920634921</v>
      </c>
      <c r="E20" s="7">
        <f>LEAFDATA0506!E20+FLWRFRDATA0506!E20+TWIGDATA0506!E20</f>
        <v>0.020457254901960785</v>
      </c>
      <c r="F20" s="7">
        <f>LEAFDATA0506!F20+FLWRFRDATA0506!F20+TWIGDATA0506!F20</f>
        <v>0.018830740740740738</v>
      </c>
      <c r="G20" s="7">
        <f>LEAFDATA0506!G20+FLWRFRDATA0506!G20+TWIGDATA0506!G20</f>
        <v>0.01472854700854701</v>
      </c>
      <c r="H20" s="7">
        <f>LEAFDATA0506!H20+FLWRFRDATA0506!H20+TWIGDATA0506!H20</f>
        <v>0.01516</v>
      </c>
      <c r="I20" s="7">
        <f>LEAFDATA0506!I20+FLWRFRDATA0506!I20+TWIGDATA0506!I20</f>
        <v>0.010167111111111111</v>
      </c>
      <c r="J20" s="7">
        <f>LEAFDATA0506!J20+FLWRFRDATA0506!J20+TWIGDATA0506!J20</f>
        <v>0.013152698412698414</v>
      </c>
      <c r="K20" s="7">
        <f>LEAFDATA0506!K20+FLWRFRDATA0506!K20+TWIGDATA0506!K20</f>
        <v>0.04701606837606838</v>
      </c>
      <c r="L20" s="7">
        <f>LEAFDATA0506!L20+FLWRFRDATA0506!L20+TWIGDATA0506!L20</f>
        <v>0.012498823529411764</v>
      </c>
      <c r="M20" s="7">
        <f>LEAFDATA0506!M20+FLWRFRDATA0506!M20+TWIGDATA0506!M20</f>
        <v>0.018808518518518523</v>
      </c>
      <c r="N20" s="7">
        <f>LEAFDATA0506!N20+FLWRFRDATA0506!N20+TWIGDATA0506!N20</f>
        <v>0.015698095238095237</v>
      </c>
      <c r="O20" s="7">
        <f>LEAFDATA0506!O20+FLWRFRDATA0506!O20+TWIGDATA0506!O20</f>
        <v>0.022757264957264958</v>
      </c>
      <c r="P20" s="7">
        <f>LEAFDATA0506!P20+FLWRFRDATA0506!P20+TWIGDATA0506!P20</f>
        <v>0.026565714285714286</v>
      </c>
      <c r="Q20" s="7">
        <f>LEAFDATA0506!Q20+FLWRFRDATA0506!Q20+TWIGDATA0506!Q20</f>
        <v>0.0364474074074074</v>
      </c>
      <c r="R20" s="7">
        <f>LEAFDATA0506!R20+FLWRFRDATA0506!R20+TWIGDATA0506!R20</f>
        <v>0.04338185185185185</v>
      </c>
      <c r="S20" s="7">
        <f>LEAFDATA0506!S20+FLWRFRDATA0506!S20+TWIGDATA0506!S20</f>
        <v>0.03776862745098039</v>
      </c>
      <c r="T20" s="7">
        <f>LEAFDATA0506!T20+FLWRFRDATA0506!T20+TWIGDATA0506!T20</f>
        <v>0.025814141414141414</v>
      </c>
      <c r="U20" s="7">
        <f>LEAFDATA0506!U20+FLWRFRDATA0506!U20+TWIGDATA0506!U20</f>
        <v>0.013995357142857143</v>
      </c>
      <c r="V20" s="7">
        <f>LEAFDATA0506!V20+FLWRFRDATA0506!V20+TWIGDATA0506!V20</f>
        <v>0.019641045751633987</v>
      </c>
      <c r="W20" s="7">
        <f>LEAFDATA0506!W20+FLWRFRDATA0506!W20+TWIGDATA0506!W20</f>
        <v>0.01780111111111111</v>
      </c>
      <c r="X20" s="7">
        <f>LEAFDATA0506!X20+FLWRFRDATA0506!X20+TWIGDATA0506!X20</f>
        <v>0.01654793650793651</v>
      </c>
      <c r="Y20" s="7">
        <f>LEAFDATA0506!Y20+FLWRFRDATA0506!Y20+TWIGDATA0506!Y20</f>
        <v>0.021623492063492063</v>
      </c>
      <c r="Z20" s="7">
        <f>LEAFDATA0506!Z20+FLWRFRDATA0506!Z20+TWIGDATA0506!Z20</f>
        <v>0.01390051282051282</v>
      </c>
      <c r="AA20" s="7">
        <f>LEAFDATA0506!AA20+FLWRFRDATA0506!AA20+TWIGDATA0506!AA20</f>
        <v>0.014773650793650792</v>
      </c>
      <c r="AB20" s="7">
        <f>LEAFDATA0506!AB20+FLWRFRDATA0506!AB20+TWIGDATA0506!AB20</f>
        <v>0.028057481481481485</v>
      </c>
    </row>
    <row r="21" spans="2:28" ht="12">
      <c r="B21" s="5" t="s">
        <v>12</v>
      </c>
      <c r="C21" s="7">
        <f>LEAFDATA0506!C21+FLWRFRDATA0506!C21+TWIGDATA0506!C21</f>
        <v>0.04163238095238095</v>
      </c>
      <c r="D21" s="7">
        <f>LEAFDATA0506!D21+FLWRFRDATA0506!D21+TWIGDATA0506!D21</f>
        <v>0.03732349206349206</v>
      </c>
      <c r="E21" s="7">
        <f>LEAFDATA0506!E21+FLWRFRDATA0506!E21+TWIGDATA0506!E21</f>
        <v>0.030356601307189545</v>
      </c>
      <c r="F21" s="7">
        <f>LEAFDATA0506!F21+FLWRFRDATA0506!F21+TWIGDATA0506!F21</f>
        <v>0.036162424242424246</v>
      </c>
      <c r="G21" s="7">
        <f>LEAFDATA0506!G21+FLWRFRDATA0506!G21+TWIGDATA0506!G21</f>
        <v>0.02034031746031746</v>
      </c>
      <c r="H21" s="7">
        <f>LEAFDATA0506!H21+FLWRFRDATA0506!H21+TWIGDATA0506!H21</f>
        <v>0.028431111111111115</v>
      </c>
      <c r="I21" s="7">
        <f>LEAFDATA0506!I21+FLWRFRDATA0506!I21+TWIGDATA0506!I21</f>
        <v>0.02600948148148148</v>
      </c>
      <c r="J21" s="7">
        <f>LEAFDATA0506!J21+FLWRFRDATA0506!J21+TWIGDATA0506!J21</f>
        <v>0.04375650793650794</v>
      </c>
      <c r="K21" s="7">
        <f>LEAFDATA0506!K21+FLWRFRDATA0506!K21+TWIGDATA0506!K21</f>
        <v>0.053380854700854706</v>
      </c>
      <c r="L21" s="7">
        <f>LEAFDATA0506!L21+FLWRFRDATA0506!L21+TWIGDATA0506!L21</f>
        <v>0.027007843137254905</v>
      </c>
      <c r="M21" s="7">
        <f>LEAFDATA0506!M21+FLWRFRDATA0506!M21+TWIGDATA0506!M21</f>
        <v>0.0401274074074074</v>
      </c>
      <c r="N21" s="7">
        <f>LEAFDATA0506!N21+FLWRFRDATA0506!N21+TWIGDATA0506!N21</f>
        <v>0.025221538461538462</v>
      </c>
      <c r="O21" s="7">
        <f>LEAFDATA0506!O21+FLWRFRDATA0506!O21+TWIGDATA0506!O21</f>
        <v>0.02914464285714286</v>
      </c>
      <c r="P21" s="7">
        <f>LEAFDATA0506!P21+FLWRFRDATA0506!P21+TWIGDATA0506!P21</f>
        <v>0.027020740740740744</v>
      </c>
      <c r="Q21" s="7">
        <f>LEAFDATA0506!Q21+FLWRFRDATA0506!Q21+TWIGDATA0506!Q21</f>
        <v>0.08256296296296295</v>
      </c>
      <c r="R21" s="7">
        <f>LEAFDATA0506!R21+FLWRFRDATA0506!R21+TWIGDATA0506!R21</f>
        <v>0.047316296296296294</v>
      </c>
      <c r="S21" s="7">
        <f>LEAFDATA0506!S21+FLWRFRDATA0506!S21+TWIGDATA0506!S21</f>
        <v>0.042671633986928116</v>
      </c>
      <c r="T21" s="7">
        <f>LEAFDATA0506!T21+FLWRFRDATA0506!T21+TWIGDATA0506!T21</f>
        <v>0.04101858585858586</v>
      </c>
      <c r="U21" s="7">
        <f>LEAFDATA0506!U21+FLWRFRDATA0506!U21+TWIGDATA0506!U21</f>
        <v>0.029478095238095237</v>
      </c>
      <c r="V21" s="7">
        <f>LEAFDATA0506!V21+FLWRFRDATA0506!V21+TWIGDATA0506!V21</f>
        <v>0.03220627450980393</v>
      </c>
      <c r="W21" s="7">
        <f>LEAFDATA0506!W21+FLWRFRDATA0506!W21+TWIGDATA0506!W21</f>
        <v>0.02611757575757576</v>
      </c>
      <c r="X21" s="7">
        <f>LEAFDATA0506!X21+FLWRFRDATA0506!X21+TWIGDATA0506!X21</f>
        <v>0.02272711111111111</v>
      </c>
      <c r="Y21" s="7">
        <f>LEAFDATA0506!Y21+FLWRFRDATA0506!Y21+TWIGDATA0506!Y21</f>
        <v>0.030782539682539682</v>
      </c>
      <c r="Z21" s="7">
        <f>LEAFDATA0506!Z21+FLWRFRDATA0506!Z21+TWIGDATA0506!Z21</f>
        <v>0.018518974358974358</v>
      </c>
      <c r="AA21" s="7">
        <f>LEAFDATA0506!AA21+FLWRFRDATA0506!AA21+TWIGDATA0506!AA21</f>
        <v>0.019477777777777778</v>
      </c>
      <c r="AB21" s="7">
        <f>LEAFDATA0506!AB21+FLWRFRDATA0506!AB21+TWIGDATA0506!AB21</f>
        <v>0.04144706349206349</v>
      </c>
    </row>
    <row r="22" spans="2:28" ht="12">
      <c r="B22" s="5" t="s">
        <v>13</v>
      </c>
      <c r="C22" s="7">
        <f>LEAFDATA0506!C22+FLWRFRDATA0506!C22+TWIGDATA0506!C22</f>
        <v>0.03146539682539683</v>
      </c>
      <c r="D22" s="7">
        <f>LEAFDATA0506!D22+FLWRFRDATA0506!D22+TWIGDATA0506!D22</f>
        <v>0.03875523809523809</v>
      </c>
      <c r="E22" s="7">
        <f>LEAFDATA0506!E22+FLWRFRDATA0506!E22+TWIGDATA0506!E22</f>
        <v>0.04037019607843137</v>
      </c>
      <c r="F22" s="7">
        <f>LEAFDATA0506!F22+FLWRFRDATA0506!F22+TWIGDATA0506!F22</f>
        <v>0.018896969696969697</v>
      </c>
      <c r="G22" s="7">
        <f>LEAFDATA0506!G22+FLWRFRDATA0506!G22+TWIGDATA0506!G22</f>
        <v>0.010940317460317463</v>
      </c>
      <c r="H22" s="7">
        <f>LEAFDATA0506!H22+FLWRFRDATA0506!H22+TWIGDATA0506!H22</f>
        <v>0.017108571428571428</v>
      </c>
      <c r="I22" s="7">
        <f>LEAFDATA0506!I22+FLWRFRDATA0506!I22+TWIGDATA0506!I22</f>
        <v>0.011492698412698413</v>
      </c>
      <c r="J22" s="7">
        <f>LEAFDATA0506!J22+FLWRFRDATA0506!J22+TWIGDATA0506!J22</f>
        <v>0.012440888888888888</v>
      </c>
      <c r="K22" s="7">
        <f>LEAFDATA0506!K22+FLWRFRDATA0506!K22+TWIGDATA0506!K22</f>
        <v>0.038673846153846156</v>
      </c>
      <c r="L22" s="7">
        <f>LEAFDATA0506!L22+FLWRFRDATA0506!L22+TWIGDATA0506!L22</f>
        <v>0.01988444444444444</v>
      </c>
      <c r="M22" s="7">
        <f>LEAFDATA0506!M22+FLWRFRDATA0506!M22+TWIGDATA0506!M22</f>
        <v>0.02794666666666667</v>
      </c>
      <c r="N22" s="7">
        <f>LEAFDATA0506!N22+FLWRFRDATA0506!N22+TWIGDATA0506!N22</f>
        <v>0.013519658119658117</v>
      </c>
      <c r="O22" s="7">
        <f>LEAFDATA0506!O22+FLWRFRDATA0506!O22+TWIGDATA0506!O22</f>
        <v>0.019889206349206347</v>
      </c>
      <c r="P22" s="7">
        <f>LEAFDATA0506!P22+FLWRFRDATA0506!P22+TWIGDATA0506!P22</f>
        <v>0.04824126984126984</v>
      </c>
      <c r="Q22" s="7">
        <f>LEAFDATA0506!Q22+FLWRFRDATA0506!Q22+TWIGDATA0506!Q22</f>
        <v>0.028021666666666667</v>
      </c>
      <c r="R22" s="7">
        <f>LEAFDATA0506!R22+FLWRFRDATA0506!R22+TWIGDATA0506!R22</f>
        <v>0.0294537037037037</v>
      </c>
      <c r="S22" s="7">
        <f>LEAFDATA0506!S22+FLWRFRDATA0506!S22+TWIGDATA0506!S22</f>
        <v>0.030687111111111113</v>
      </c>
      <c r="T22" s="7">
        <f>LEAFDATA0506!T22+FLWRFRDATA0506!T22+TWIGDATA0506!T22</f>
        <v>0.04219726495726496</v>
      </c>
      <c r="U22" s="7">
        <f>LEAFDATA0506!U22+FLWRFRDATA0506!U22+TWIGDATA0506!U22</f>
        <v>0.021966984126984127</v>
      </c>
      <c r="V22" s="7">
        <f>LEAFDATA0506!V22+FLWRFRDATA0506!V22+TWIGDATA0506!V22</f>
        <v>0.02632156862745098</v>
      </c>
      <c r="W22" s="7">
        <f>LEAFDATA0506!W22+FLWRFRDATA0506!W22+TWIGDATA0506!W22</f>
        <v>0.028479595959595955</v>
      </c>
      <c r="X22" s="7">
        <f>LEAFDATA0506!X22+FLWRFRDATA0506!X22+TWIGDATA0506!X22</f>
        <v>0.030912</v>
      </c>
      <c r="Y22" s="7">
        <f>LEAFDATA0506!Y22+FLWRFRDATA0506!Y22+TWIGDATA0506!Y22</f>
        <v>0.01960825396825397</v>
      </c>
      <c r="Z22" s="7">
        <f>LEAFDATA0506!Z22+FLWRFRDATA0506!Z22+TWIGDATA0506!Z22</f>
        <v>0.020861196581196582</v>
      </c>
      <c r="AA22" s="7">
        <f>LEAFDATA0506!AA22+FLWRFRDATA0506!AA22+TWIGDATA0506!AA22</f>
        <v>0.013655873015873014</v>
      </c>
      <c r="AB22" s="7">
        <f>LEAFDATA0506!AB22+FLWRFRDATA0506!AB22+TWIGDATA0506!AB22</f>
        <v>0.021624761904761904</v>
      </c>
    </row>
    <row r="23" spans="2:28" ht="12">
      <c r="B23" s="5" t="s">
        <v>14</v>
      </c>
      <c r="C23" s="7">
        <f>LEAFDATA0506!C23+FLWRFRDATA0506!C23+TWIGDATA0506!C23</f>
        <v>0.02192920634920635</v>
      </c>
      <c r="D23" s="7">
        <f>LEAFDATA0506!D23+FLWRFRDATA0506!D23+TWIGDATA0506!D23</f>
        <v>0.020071111111111112</v>
      </c>
      <c r="E23" s="7">
        <f>LEAFDATA0506!E23+FLWRFRDATA0506!E23+TWIGDATA0506!E23</f>
        <v>0.024481307189542483</v>
      </c>
      <c r="F23" s="7">
        <f>LEAFDATA0506!F23+FLWRFRDATA0506!F23+TWIGDATA0506!F23</f>
        <v>0.027923636363636366</v>
      </c>
      <c r="G23" s="7">
        <f>LEAFDATA0506!G23+FLWRFRDATA0506!G23+TWIGDATA0506!G23</f>
        <v>0.012369523809523811</v>
      </c>
      <c r="H23" s="7">
        <f>LEAFDATA0506!H23+FLWRFRDATA0506!H23+TWIGDATA0506!H23</f>
        <v>0.01572888888888889</v>
      </c>
      <c r="I23" s="7">
        <f>LEAFDATA0506!I23+FLWRFRDATA0506!I23+TWIGDATA0506!I23</f>
        <v>0.015438412698412698</v>
      </c>
      <c r="J23" s="7">
        <f>LEAFDATA0506!J23+FLWRFRDATA0506!J23+TWIGDATA0506!J23</f>
        <v>0.022798814814814817</v>
      </c>
      <c r="K23" s="7">
        <f>LEAFDATA0506!K23+FLWRFRDATA0506!K23+TWIGDATA0506!K23</f>
        <v>0.031121709401709406</v>
      </c>
      <c r="L23" s="7">
        <f>LEAFDATA0506!L23+FLWRFRDATA0506!L23+TWIGDATA0506!L23</f>
        <v>0.014657516339869277</v>
      </c>
      <c r="M23" s="7">
        <f>LEAFDATA0506!M23+FLWRFRDATA0506!M23+TWIGDATA0506!M23</f>
        <v>0.015585925925925923</v>
      </c>
      <c r="N23" s="7">
        <f>LEAFDATA0506!N23+FLWRFRDATA0506!N23+TWIGDATA0506!N23</f>
        <v>0.014806153846153846</v>
      </c>
      <c r="O23" s="7">
        <f>LEAFDATA0506!O23+FLWRFRDATA0506!O23+TWIGDATA0506!O23</f>
        <v>0.019219047619047625</v>
      </c>
      <c r="P23" s="7">
        <f>LEAFDATA0506!P23+FLWRFRDATA0506!P23+TWIGDATA0506!P23</f>
        <v>0.028415238095238098</v>
      </c>
      <c r="Q23" s="7">
        <f>LEAFDATA0506!Q23+FLWRFRDATA0506!Q23+TWIGDATA0506!Q23</f>
        <v>0.03142</v>
      </c>
      <c r="R23" s="7">
        <f>LEAFDATA0506!R23+FLWRFRDATA0506!R23+TWIGDATA0506!R23</f>
        <v>0.028667407407407402</v>
      </c>
      <c r="S23" s="7">
        <f>LEAFDATA0506!S23+FLWRFRDATA0506!S23+TWIGDATA0506!S23</f>
        <v>0.02948</v>
      </c>
      <c r="T23" s="7">
        <f>LEAFDATA0506!T23+FLWRFRDATA0506!T23+TWIGDATA0506!T23</f>
        <v>0.03604991452991453</v>
      </c>
      <c r="U23" s="7">
        <f>LEAFDATA0506!U23+FLWRFRDATA0506!U23+TWIGDATA0506!U23</f>
        <v>0.01773809523809524</v>
      </c>
      <c r="V23" s="7">
        <f>LEAFDATA0506!V23+FLWRFRDATA0506!V23+TWIGDATA0506!V23</f>
        <v>0.04674797385620916</v>
      </c>
      <c r="W23" s="7">
        <f>LEAFDATA0506!W23+FLWRFRDATA0506!W23+TWIGDATA0506!W23</f>
        <v>0.024028686868686866</v>
      </c>
      <c r="X23" s="7">
        <f>LEAFDATA0506!X23+FLWRFRDATA0506!X23+TWIGDATA0506!X23</f>
        <v>0.013711407407407408</v>
      </c>
      <c r="Y23" s="7">
        <f>LEAFDATA0506!Y23+FLWRFRDATA0506!Y23+TWIGDATA0506!Y23</f>
        <v>0.01666920634920635</v>
      </c>
      <c r="Z23" s="7">
        <f>LEAFDATA0506!Z23+FLWRFRDATA0506!Z23+TWIGDATA0506!Z23</f>
        <v>0.019092649572649577</v>
      </c>
      <c r="AA23" s="7">
        <f>LEAFDATA0506!AA23+FLWRFRDATA0506!AA23+TWIGDATA0506!AA23</f>
        <v>0.010834285714285716</v>
      </c>
      <c r="AB23" s="7">
        <f>LEAFDATA0506!AB23+FLWRFRDATA0506!AB23+TWIGDATA0506!AB23</f>
        <v>0.019644761904761904</v>
      </c>
    </row>
    <row r="24" spans="2:28" ht="12">
      <c r="B24" s="5" t="s">
        <v>15</v>
      </c>
      <c r="C24" s="7">
        <f>LEAFDATA0506!C24+FLWRFRDATA0506!C24+TWIGDATA0506!C24</f>
        <v>0.02406222222222222</v>
      </c>
      <c r="D24" s="7">
        <f>LEAFDATA0506!D24+FLWRFRDATA0506!D24+TWIGDATA0506!D24</f>
        <v>0.02579790849673203</v>
      </c>
      <c r="E24" s="7">
        <f>LEAFDATA0506!E24+FLWRFRDATA0506!E24+TWIGDATA0506!E24</f>
        <v>0.017450222222222225</v>
      </c>
      <c r="F24" s="7">
        <f>LEAFDATA0506!F24+FLWRFRDATA0506!F24+TWIGDATA0506!F24</f>
        <v>0.03018192592592592</v>
      </c>
      <c r="G24" s="7">
        <f>LEAFDATA0506!G24+FLWRFRDATA0506!G24+TWIGDATA0506!G24</f>
        <v>0.011597777777777776</v>
      </c>
      <c r="H24" s="7">
        <f>LEAFDATA0506!H24+FLWRFRDATA0506!H24+TWIGDATA0506!H24</f>
        <v>0.014852698412698415</v>
      </c>
      <c r="I24" s="7">
        <f>LEAFDATA0506!I24+FLWRFRDATA0506!I24+TWIGDATA0506!I24</f>
        <v>0.014160555555555556</v>
      </c>
      <c r="J24" s="7">
        <f>LEAFDATA0506!J24+FLWRFRDATA0506!J24+TWIGDATA0506!J24</f>
        <v>0.020086837606837608</v>
      </c>
      <c r="K24" s="7">
        <f>LEAFDATA0506!K24+FLWRFRDATA0506!K24+TWIGDATA0506!K24</f>
        <v>0.030456825396825395</v>
      </c>
      <c r="L24" s="7">
        <f>LEAFDATA0506!L24+FLWRFRDATA0506!L24+TWIGDATA0506!L24</f>
        <v>0.018955833333333335</v>
      </c>
      <c r="M24" s="7">
        <f>LEAFDATA0506!M24+FLWRFRDATA0506!M24+TWIGDATA0506!M24</f>
        <v>0.020595644444444443</v>
      </c>
      <c r="N24" s="7">
        <f>LEAFDATA0506!N24+FLWRFRDATA0506!N24+TWIGDATA0506!N24</f>
        <v>0.013631666666666667</v>
      </c>
      <c r="O24" s="7">
        <f>LEAFDATA0506!O24+FLWRFRDATA0506!O24+TWIGDATA0506!O24</f>
        <v>0.046523076923076924</v>
      </c>
      <c r="P24" s="7">
        <f>LEAFDATA0506!P24+FLWRFRDATA0506!P24+TWIGDATA0506!P24</f>
        <v>0.03827978835978836</v>
      </c>
      <c r="Q24" s="7">
        <f>LEAFDATA0506!Q24+FLWRFRDATA0506!Q24+TWIGDATA0506!Q24</f>
        <v>0.05544190476190476</v>
      </c>
      <c r="R24" s="7">
        <f>LEAFDATA0506!R24+FLWRFRDATA0506!R24+TWIGDATA0506!R24</f>
        <v>0.06817142857142856</v>
      </c>
      <c r="S24" s="7">
        <f>LEAFDATA0506!S24+FLWRFRDATA0506!S24+TWIGDATA0506!S24</f>
        <v>0.05960977777777778</v>
      </c>
      <c r="T24" s="7">
        <f>LEAFDATA0506!T24+FLWRFRDATA0506!T24+TWIGDATA0506!T24</f>
        <v>0.07907111111111112</v>
      </c>
      <c r="U24" s="7">
        <f>LEAFDATA0506!U24+FLWRFRDATA0506!U24+TWIGDATA0506!U24</f>
        <v>0.02235674074074074</v>
      </c>
      <c r="V24" s="7">
        <f>LEAFDATA0506!V24+FLWRFRDATA0506!V24+TWIGDATA0506!V24</f>
        <v>0.040175726495726496</v>
      </c>
      <c r="W24" s="7">
        <f>LEAFDATA0506!W24+FLWRFRDATA0506!W24+TWIGDATA0506!W24</f>
        <v>0.03983163398692811</v>
      </c>
      <c r="X24" s="7">
        <f>LEAFDATA0506!X24+FLWRFRDATA0506!X24+TWIGDATA0506!X24</f>
        <v>0.04359145299145299</v>
      </c>
      <c r="Y24" s="7">
        <f>LEAFDATA0506!Y24+FLWRFRDATA0506!Y24+TWIGDATA0506!Y24</f>
        <v>0.04287919191919192</v>
      </c>
      <c r="Z24" s="7">
        <f>LEAFDATA0506!Z24+FLWRFRDATA0506!Z24+TWIGDATA0506!Z24</f>
        <v>0.023040555555555554</v>
      </c>
      <c r="AA24" s="7">
        <f>LEAFDATA0506!AA24+FLWRFRDATA0506!AA24+TWIGDATA0506!AA24</f>
        <v>0.022140512820512825</v>
      </c>
      <c r="AB24" s="7">
        <f>LEAFDATA0506!AB24+FLWRFRDATA0506!AB24+TWIGDATA0506!AB24</f>
        <v>0.045845037037037045</v>
      </c>
    </row>
    <row r="25" spans="2:28" ht="12">
      <c r="B25" s="5" t="s">
        <v>16</v>
      </c>
      <c r="C25" s="7">
        <f>LEAFDATA0506!C25+FLWRFRDATA0506!C25+TWIGDATA0506!C25</f>
        <v>0.014428253968253967</v>
      </c>
      <c r="D25" s="7">
        <f>LEAFDATA0506!D25+FLWRFRDATA0506!D25+TWIGDATA0506!D25</f>
        <v>0.02232711111111111</v>
      </c>
      <c r="E25" s="7">
        <f>LEAFDATA0506!E25+FLWRFRDATA0506!E25+TWIGDATA0506!E25</f>
        <v>0.020953333333333338</v>
      </c>
      <c r="F25" s="7">
        <f>LEAFDATA0506!F25+FLWRFRDATA0506!F25+TWIGDATA0506!F25</f>
        <v>0.026735947712418304</v>
      </c>
      <c r="G25" s="7">
        <f>LEAFDATA0506!G25+FLWRFRDATA0506!G25+TWIGDATA0506!G25</f>
        <v>0.01269</v>
      </c>
      <c r="H25" s="7">
        <f>LEAFDATA0506!H25+FLWRFRDATA0506!H25+TWIGDATA0506!H25</f>
        <v>0.013564102564102565</v>
      </c>
      <c r="I25" s="7">
        <f>LEAFDATA0506!I25+FLWRFRDATA0506!I25+TWIGDATA0506!I25</f>
        <v>0.014337254901960785</v>
      </c>
      <c r="J25" s="7">
        <f>LEAFDATA0506!J25+FLWRFRDATA0506!J25+TWIGDATA0506!J25</f>
        <v>0.04436888888888888</v>
      </c>
      <c r="K25" s="7">
        <f>LEAFDATA0506!K25+FLWRFRDATA0506!K25+TWIGDATA0506!K25</f>
        <v>0.05963523809523809</v>
      </c>
      <c r="L25" s="7">
        <f>LEAFDATA0506!L25+FLWRFRDATA0506!L25+TWIGDATA0506!L25</f>
        <v>0.022541196581196583</v>
      </c>
      <c r="M25" s="7">
        <f>LEAFDATA0506!M25+FLWRFRDATA0506!M25+TWIGDATA0506!M25</f>
        <v>0.017366349206349205</v>
      </c>
      <c r="N25" s="7">
        <f>LEAFDATA0506!N25+FLWRFRDATA0506!N25+TWIGDATA0506!N25</f>
        <v>0.01934637037037037</v>
      </c>
      <c r="O25" s="7">
        <f>LEAFDATA0506!O25+FLWRFRDATA0506!O25+TWIGDATA0506!O25</f>
        <v>0.017715873015873015</v>
      </c>
      <c r="P25" s="7">
        <f>LEAFDATA0506!P25+FLWRFRDATA0506!P25+TWIGDATA0506!P25</f>
        <v>0.026707836257309943</v>
      </c>
      <c r="Q25" s="7">
        <f>LEAFDATA0506!Q25+FLWRFRDATA0506!Q25+TWIGDATA0506!Q25</f>
        <v>0.0450879012345679</v>
      </c>
      <c r="R25" s="7">
        <f>LEAFDATA0506!R25+FLWRFRDATA0506!R25+TWIGDATA0506!R25</f>
        <v>0.036940512820512826</v>
      </c>
      <c r="S25" s="7">
        <f>LEAFDATA0506!S25+FLWRFRDATA0506!S25+TWIGDATA0506!S25</f>
        <v>0.029262777777777776</v>
      </c>
      <c r="T25" s="7">
        <f>LEAFDATA0506!T25+FLWRFRDATA0506!T25+TWIGDATA0506!T25</f>
        <v>0.016038888888888887</v>
      </c>
      <c r="U25" s="7">
        <f>LEAFDATA0506!U25+FLWRFRDATA0506!U25+TWIGDATA0506!U25</f>
        <v>0.01991213675213675</v>
      </c>
      <c r="V25" s="7">
        <f>LEAFDATA0506!V25+FLWRFRDATA0506!V25+TWIGDATA0506!V25</f>
        <v>0.023772740740740744</v>
      </c>
      <c r="W25" s="7">
        <f>LEAFDATA0506!W25+FLWRFRDATA0506!W25+TWIGDATA0506!W25</f>
        <v>0.01794874074074074</v>
      </c>
      <c r="X25" s="7">
        <f>LEAFDATA0506!X25+FLWRFRDATA0506!X25+TWIGDATA0506!X25</f>
        <v>0.02109214814814815</v>
      </c>
      <c r="Y25" s="7">
        <f>LEAFDATA0506!Y25+FLWRFRDATA0506!Y25+TWIGDATA0506!Y25</f>
        <v>0.009178148148148149</v>
      </c>
      <c r="Z25" s="7">
        <f>LEAFDATA0506!Z25+FLWRFRDATA0506!Z25+TWIGDATA0506!Z25</f>
        <v>0.013356825396825398</v>
      </c>
      <c r="AA25" s="7">
        <f>LEAFDATA0506!AA25+FLWRFRDATA0506!AA25+TWIGDATA0506!AA25</f>
        <v>0.024293650793650794</v>
      </c>
      <c r="AB25" s="7">
        <f>LEAFDATA0506!AB25+FLWRFRDATA0506!AB25+TWIGDATA0506!AB25</f>
        <v>0.024830277777777778</v>
      </c>
    </row>
    <row r="26" spans="2:28" ht="12">
      <c r="B26" s="5" t="s">
        <v>17</v>
      </c>
      <c r="C26" s="7">
        <f>LEAFDATA0506!C26+FLWRFRDATA0506!C26+TWIGDATA0506!C26</f>
        <v>0.01600666666666667</v>
      </c>
      <c r="D26" s="7">
        <f>LEAFDATA0506!D26+FLWRFRDATA0506!D26+TWIGDATA0506!D26</f>
        <v>0.021626031746031744</v>
      </c>
      <c r="E26" s="7">
        <f>LEAFDATA0506!E26+FLWRFRDATA0506!E26+TWIGDATA0506!E26</f>
        <v>0.02175686274509804</v>
      </c>
      <c r="F26" s="7">
        <f>LEAFDATA0506!F26+FLWRFRDATA0506!F26+TWIGDATA0506!F26</f>
        <v>0.01999703703703704</v>
      </c>
      <c r="G26" s="7">
        <f>LEAFDATA0506!G26+FLWRFRDATA0506!G26+TWIGDATA0506!G26</f>
        <v>0.01740820512820513</v>
      </c>
      <c r="H26" s="7">
        <f>LEAFDATA0506!H26+FLWRFRDATA0506!H26+TWIGDATA0506!H26</f>
        <v>0.023382857142857143</v>
      </c>
      <c r="I26" s="7">
        <f>LEAFDATA0506!I26+FLWRFRDATA0506!I26+TWIGDATA0506!I26</f>
        <v>0.018586074074074078</v>
      </c>
      <c r="J26" s="7">
        <f>LEAFDATA0506!J26+FLWRFRDATA0506!J26+TWIGDATA0506!J26</f>
        <v>0.0195984126984127</v>
      </c>
      <c r="K26" s="7">
        <f>LEAFDATA0506!K26+FLWRFRDATA0506!K26+TWIGDATA0506!K26</f>
        <v>0.06721470085470087</v>
      </c>
      <c r="L26" s="7">
        <f>LEAFDATA0506!L26+FLWRFRDATA0506!L26+TWIGDATA0506!L26</f>
        <v>0.017913202614379085</v>
      </c>
      <c r="M26" s="7">
        <f>LEAFDATA0506!M26+FLWRFRDATA0506!M26+TWIGDATA0506!M26</f>
        <v>0.019497037037037035</v>
      </c>
      <c r="N26" s="7">
        <f>LEAFDATA0506!N26+FLWRFRDATA0506!N26+TWIGDATA0506!N26</f>
        <v>0.012921904761904761</v>
      </c>
      <c r="O26" s="7">
        <f>LEAFDATA0506!O26+FLWRFRDATA0506!O26+TWIGDATA0506!O26</f>
        <v>0.02142735042735043</v>
      </c>
      <c r="P26" s="7">
        <f>LEAFDATA0506!P26+FLWRFRDATA0506!P26+TWIGDATA0506!P26</f>
        <v>0.06136317460317461</v>
      </c>
      <c r="Q26" s="7">
        <f>LEAFDATA0506!Q26+FLWRFRDATA0506!Q26+TWIGDATA0506!Q26</f>
        <v>0.03837629629629629</v>
      </c>
      <c r="R26" s="7">
        <f>LEAFDATA0506!R26+FLWRFRDATA0506!R26+TWIGDATA0506!R26</f>
        <v>0.033962592592592586</v>
      </c>
      <c r="S26" s="7">
        <f>LEAFDATA0506!S26+FLWRFRDATA0506!S26+TWIGDATA0506!S26</f>
        <v>0.02518013071895425</v>
      </c>
      <c r="T26" s="7">
        <f>LEAFDATA0506!T26+FLWRFRDATA0506!T26+TWIGDATA0506!T26</f>
        <v>0.028294545454545458</v>
      </c>
      <c r="U26" s="7">
        <f>LEAFDATA0506!U26+FLWRFRDATA0506!U26+TWIGDATA0506!U26</f>
        <v>0.013060952380952381</v>
      </c>
      <c r="V26" s="7">
        <f>LEAFDATA0506!V26+FLWRFRDATA0506!V26+TWIGDATA0506!V26</f>
        <v>0.020448104575163398</v>
      </c>
      <c r="W26" s="7">
        <f>LEAFDATA0506!W26+FLWRFRDATA0506!W26+TWIGDATA0506!W26</f>
        <v>0.018691111111111113</v>
      </c>
      <c r="X26" s="7">
        <f>LEAFDATA0506!X26+FLWRFRDATA0506!X26+TWIGDATA0506!X26</f>
        <v>0.01658126984126984</v>
      </c>
      <c r="Y26" s="7">
        <f>LEAFDATA0506!Y26+FLWRFRDATA0506!Y26+TWIGDATA0506!Y26</f>
        <v>0.01608126984126984</v>
      </c>
      <c r="Z26" s="7">
        <f>LEAFDATA0506!Z26+FLWRFRDATA0506!Z26+TWIGDATA0506!Z26</f>
        <v>0.01023076923076923</v>
      </c>
      <c r="AA26" s="7">
        <f>LEAFDATA0506!AA26+FLWRFRDATA0506!AA26+TWIGDATA0506!AA26</f>
        <v>0.014079047619047621</v>
      </c>
      <c r="AB26" s="7">
        <f>LEAFDATA0506!AB26+FLWRFRDATA0506!AB26+TWIGDATA0506!AB26</f>
        <v>0.026069333333333333</v>
      </c>
    </row>
    <row r="27" spans="2:28" ht="12">
      <c r="B27" s="5" t="s">
        <v>18</v>
      </c>
      <c r="C27" s="7">
        <f>LEAFDATA0506!C27+FLWRFRDATA0506!C27+TWIGDATA0506!C27</f>
        <v>0.04918698412698413</v>
      </c>
      <c r="D27" s="7">
        <f>LEAFDATA0506!D27+FLWRFRDATA0506!D27+TWIGDATA0506!D27</f>
        <v>0.02265238095238096</v>
      </c>
      <c r="E27" s="7">
        <f>LEAFDATA0506!E27+FLWRFRDATA0506!E27+TWIGDATA0506!E27</f>
        <v>0.023625098039215687</v>
      </c>
      <c r="F27" s="7">
        <f>LEAFDATA0506!F27+FLWRFRDATA0506!F27+TWIGDATA0506!F27</f>
        <v>0.02507037037037037</v>
      </c>
      <c r="G27" s="7">
        <f>LEAFDATA0506!G27+FLWRFRDATA0506!G27+TWIGDATA0506!G27</f>
        <v>0.011874188034188033</v>
      </c>
      <c r="H27" s="7">
        <f>LEAFDATA0506!H27+FLWRFRDATA0506!H27+TWIGDATA0506!H27</f>
        <v>0.013088571428571429</v>
      </c>
      <c r="I27" s="7">
        <f>LEAFDATA0506!I27+FLWRFRDATA0506!I27+TWIGDATA0506!I27</f>
        <v>0.012752000000000001</v>
      </c>
      <c r="J27" s="7">
        <f>LEAFDATA0506!J27+FLWRFRDATA0506!J27+TWIGDATA0506!J27</f>
        <v>0.012113015873015873</v>
      </c>
      <c r="K27" s="7">
        <f>LEAFDATA0506!K27+FLWRFRDATA0506!K27+TWIGDATA0506!K27</f>
        <v>0.025552820512820512</v>
      </c>
      <c r="L27" s="7">
        <f>LEAFDATA0506!L27+FLWRFRDATA0506!L27+TWIGDATA0506!L27</f>
        <v>0.015752156862745097</v>
      </c>
      <c r="M27" s="7">
        <f>LEAFDATA0506!M27+FLWRFRDATA0506!M27+TWIGDATA0506!M27</f>
        <v>0.017808888888888888</v>
      </c>
      <c r="N27" s="7">
        <f>LEAFDATA0506!N27+FLWRFRDATA0506!N27+TWIGDATA0506!N27</f>
        <v>0.008565396825396827</v>
      </c>
      <c r="O27" s="7">
        <f>LEAFDATA0506!O27+FLWRFRDATA0506!O27+TWIGDATA0506!O27</f>
        <v>0.016279658119658123</v>
      </c>
      <c r="P27" s="7">
        <f>LEAFDATA0506!P27+FLWRFRDATA0506!P27+TWIGDATA0506!P27</f>
        <v>0.028731640211640208</v>
      </c>
      <c r="Q27" s="7">
        <f>LEAFDATA0506!Q27+FLWRFRDATA0506!Q27+TWIGDATA0506!Q27</f>
        <v>0.04116493827160493</v>
      </c>
      <c r="R27" s="7">
        <f>LEAFDATA0506!R27+FLWRFRDATA0506!R27+TWIGDATA0506!R27</f>
        <v>0.024767777777777777</v>
      </c>
      <c r="S27" s="7">
        <f>LEAFDATA0506!S27+FLWRFRDATA0506!S27+TWIGDATA0506!S27</f>
        <v>0.029042875816993465</v>
      </c>
      <c r="T27" s="7">
        <f>LEAFDATA0506!T27+FLWRFRDATA0506!T27+TWIGDATA0506!T27</f>
        <v>0.024734545454545454</v>
      </c>
      <c r="U27" s="7">
        <f>LEAFDATA0506!U27+FLWRFRDATA0506!U27+TWIGDATA0506!U27</f>
        <v>0.02025079365079365</v>
      </c>
      <c r="V27" s="7">
        <f>LEAFDATA0506!V27+FLWRFRDATA0506!V27+TWIGDATA0506!V27</f>
        <v>0.022371503267973856</v>
      </c>
      <c r="W27" s="7">
        <f>LEAFDATA0506!W27+FLWRFRDATA0506!W27+TWIGDATA0506!W27</f>
        <v>0.011542222222222223</v>
      </c>
      <c r="X27" s="7">
        <f>LEAFDATA0506!X27+FLWRFRDATA0506!X27+TWIGDATA0506!X27</f>
        <v>0.010290158730158731</v>
      </c>
      <c r="Y27" s="7">
        <f>LEAFDATA0506!Y27+FLWRFRDATA0506!Y27+TWIGDATA0506!Y27</f>
        <v>0.021956825396825398</v>
      </c>
      <c r="Z27" s="7">
        <f>LEAFDATA0506!Z27+FLWRFRDATA0506!Z27+TWIGDATA0506!Z27</f>
        <v>0.017155213675213676</v>
      </c>
      <c r="AA27" s="7">
        <f>LEAFDATA0506!AA27+FLWRFRDATA0506!AA27+TWIGDATA0506!AA27</f>
        <v>0.02405174603174603</v>
      </c>
      <c r="AB27" s="7">
        <f>LEAFDATA0506!AB27+FLWRFRDATA0506!AB27+TWIGDATA0506!AB27</f>
        <v>0.018445333333333334</v>
      </c>
    </row>
    <row r="28" spans="2:28" ht="12">
      <c r="B28" s="5" t="s">
        <v>19</v>
      </c>
      <c r="C28" s="7">
        <f>LEAFDATA0506!C28+FLWRFRDATA0506!C28+TWIGDATA0506!C28</f>
        <v>0.013428571428571432</v>
      </c>
      <c r="D28" s="7">
        <f>LEAFDATA0506!D28+FLWRFRDATA0506!D28+TWIGDATA0506!D28</f>
        <v>0.016665714285714287</v>
      </c>
      <c r="E28" s="7">
        <f>LEAFDATA0506!E28+FLWRFRDATA0506!E28+TWIGDATA0506!E28</f>
        <v>0.01681705882352941</v>
      </c>
      <c r="F28" s="7">
        <f>LEAFDATA0506!F28+FLWRFRDATA0506!F28+TWIGDATA0506!F28</f>
        <v>0.018173333333333333</v>
      </c>
      <c r="G28" s="7">
        <f>LEAFDATA0506!G28+FLWRFRDATA0506!G28+TWIGDATA0506!G28</f>
        <v>0.011647619047619049</v>
      </c>
      <c r="H28" s="7">
        <f>LEAFDATA0506!H28+FLWRFRDATA0506!H28+TWIGDATA0506!H28</f>
        <v>0.016806349206349207</v>
      </c>
      <c r="I28" s="7">
        <f>LEAFDATA0506!I28+FLWRFRDATA0506!I28+TWIGDATA0506!I28</f>
        <v>0.013785714285714285</v>
      </c>
      <c r="J28" s="7">
        <f>LEAFDATA0506!J28+FLWRFRDATA0506!J28+TWIGDATA0506!J28</f>
        <v>0.018733925925925928</v>
      </c>
      <c r="K28" s="7">
        <f>LEAFDATA0506!K28+FLWRFRDATA0506!K28+TWIGDATA0506!K28</f>
        <v>0.037201709401709394</v>
      </c>
      <c r="L28" s="7">
        <f>LEAFDATA0506!L28+FLWRFRDATA0506!L28+TWIGDATA0506!L28</f>
        <v>0.02134091503267974</v>
      </c>
      <c r="M28" s="7">
        <f>LEAFDATA0506!M28+FLWRFRDATA0506!M28+TWIGDATA0506!M28</f>
        <v>0.01693888888888889</v>
      </c>
      <c r="N28" s="7">
        <f>LEAFDATA0506!N28+FLWRFRDATA0506!N28+TWIGDATA0506!N28</f>
        <v>0.01926735042735043</v>
      </c>
      <c r="O28" s="7">
        <f>LEAFDATA0506!O28+FLWRFRDATA0506!O28+TWIGDATA0506!O28</f>
        <v>0.018676507936507936</v>
      </c>
      <c r="P28" s="7">
        <f>LEAFDATA0506!P28+FLWRFRDATA0506!P28+TWIGDATA0506!P28</f>
        <v>0.031665396825396826</v>
      </c>
      <c r="Q28" s="7">
        <f>LEAFDATA0506!Q28+FLWRFRDATA0506!Q28+TWIGDATA0506!Q28</f>
        <v>0.026146666666666672</v>
      </c>
      <c r="R28" s="7">
        <f>LEAFDATA0506!R28+FLWRFRDATA0506!R28+TWIGDATA0506!R28</f>
        <v>0.020405555555555555</v>
      </c>
      <c r="S28" s="7">
        <f>LEAFDATA0506!S28+FLWRFRDATA0506!S28+TWIGDATA0506!S28</f>
        <v>0.021020740740740743</v>
      </c>
      <c r="T28" s="7">
        <f>LEAFDATA0506!T28+FLWRFRDATA0506!T28+TWIGDATA0506!T28</f>
        <v>0.029508034188034188</v>
      </c>
      <c r="U28" s="7">
        <f>LEAFDATA0506!U28+FLWRFRDATA0506!U28+TWIGDATA0506!U28</f>
        <v>0.01791396825396825</v>
      </c>
      <c r="V28" s="7">
        <f>LEAFDATA0506!V28+FLWRFRDATA0506!V28+TWIGDATA0506!V28</f>
        <v>0.017274411764705882</v>
      </c>
      <c r="W28" s="7">
        <f>LEAFDATA0506!W28+FLWRFRDATA0506!W28+TWIGDATA0506!W28</f>
        <v>0.013723232323232323</v>
      </c>
      <c r="X28" s="7">
        <f>LEAFDATA0506!X28+FLWRFRDATA0506!X28+TWIGDATA0506!X28</f>
        <v>0.013296296296296296</v>
      </c>
      <c r="Y28" s="7">
        <f>LEAFDATA0506!Y28+FLWRFRDATA0506!Y28+TWIGDATA0506!Y28</f>
        <v>0.023901904761904763</v>
      </c>
      <c r="Z28" s="7">
        <f>LEAFDATA0506!Z28+FLWRFRDATA0506!Z28+TWIGDATA0506!Z28</f>
        <v>0.010231111111111111</v>
      </c>
      <c r="AA28" s="7">
        <f>LEAFDATA0506!AA28+FLWRFRDATA0506!AA28+TWIGDATA0506!AA28</f>
        <v>0.012034920634920634</v>
      </c>
      <c r="AB28" s="7">
        <f>LEAFDATA0506!AB28+FLWRFRDATA0506!AB28+TWIGDATA0506!AB28</f>
        <v>0.023162539682539684</v>
      </c>
    </row>
    <row r="29" spans="2:28" ht="12">
      <c r="B29" s="5" t="s">
        <v>20</v>
      </c>
      <c r="C29" s="7">
        <f>LEAFDATA0506!C29+FLWRFRDATA0506!C29+TWIGDATA0506!C29</f>
        <v>0.014831111111111111</v>
      </c>
      <c r="D29" s="7">
        <f>LEAFDATA0506!D29+FLWRFRDATA0506!D29+TWIGDATA0506!D29</f>
        <v>0.025059047619047623</v>
      </c>
      <c r="E29" s="7">
        <f>LEAFDATA0506!E29+FLWRFRDATA0506!E29+TWIGDATA0506!E29</f>
        <v>0.02124575163398693</v>
      </c>
      <c r="F29" s="7">
        <f>LEAFDATA0506!F29+FLWRFRDATA0506!F29+TWIGDATA0506!F29</f>
        <v>0.018737373737373737</v>
      </c>
      <c r="G29" s="7">
        <f>LEAFDATA0506!G29+FLWRFRDATA0506!G29+TWIGDATA0506!G29</f>
        <v>0.010263174603174604</v>
      </c>
      <c r="H29" s="7">
        <f>LEAFDATA0506!H29+FLWRFRDATA0506!H29+TWIGDATA0506!H29</f>
        <v>0.010314642857142859</v>
      </c>
      <c r="I29" s="7">
        <f>LEAFDATA0506!I29+FLWRFRDATA0506!I29+TWIGDATA0506!I29</f>
        <v>0.010011785714285714</v>
      </c>
      <c r="J29" s="7">
        <f>LEAFDATA0506!J29+FLWRFRDATA0506!J29+TWIGDATA0506!J29</f>
        <v>0.016280888888888886</v>
      </c>
      <c r="K29" s="7">
        <f>LEAFDATA0506!K29+FLWRFRDATA0506!K29+TWIGDATA0506!K29</f>
        <v>0.052499487179487186</v>
      </c>
      <c r="L29" s="7">
        <f>LEAFDATA0506!L29+FLWRFRDATA0506!L29+TWIGDATA0506!L29</f>
        <v>0.020212810457516342</v>
      </c>
      <c r="M29" s="7">
        <f>LEAFDATA0506!M29+FLWRFRDATA0506!M29+TWIGDATA0506!M29</f>
        <v>0.015711111111111113</v>
      </c>
      <c r="N29" s="7">
        <f>LEAFDATA0506!N29+FLWRFRDATA0506!N29+TWIGDATA0506!N29</f>
        <v>0.03228786324786325</v>
      </c>
      <c r="O29" s="7">
        <f>LEAFDATA0506!O29+FLWRFRDATA0506!O29+TWIGDATA0506!O29</f>
        <v>0.01887269841269841</v>
      </c>
      <c r="P29" s="7">
        <f>LEAFDATA0506!P29+FLWRFRDATA0506!P29+TWIGDATA0506!P29</f>
        <v>0.028407658730158727</v>
      </c>
      <c r="Q29" s="7">
        <f>LEAFDATA0506!Q29+FLWRFRDATA0506!Q29+TWIGDATA0506!Q29</f>
        <v>0.0322475</v>
      </c>
      <c r="R29" s="7">
        <f>LEAFDATA0506!R29+FLWRFRDATA0506!R29+TWIGDATA0506!R29</f>
        <v>0.039902592592592594</v>
      </c>
      <c r="S29" s="7">
        <f>LEAFDATA0506!S29+FLWRFRDATA0506!S29+TWIGDATA0506!S29</f>
        <v>0.037630222222222225</v>
      </c>
      <c r="T29" s="7">
        <f>LEAFDATA0506!T29+FLWRFRDATA0506!T29+TWIGDATA0506!T29</f>
        <v>0.030987008547008546</v>
      </c>
      <c r="U29" s="7">
        <f>LEAFDATA0506!U29+FLWRFRDATA0506!U29+TWIGDATA0506!U29</f>
        <v>0.01630063492063492</v>
      </c>
      <c r="V29" s="7">
        <f>LEAFDATA0506!V29+FLWRFRDATA0506!V29+TWIGDATA0506!V29</f>
        <v>0.030284444444444447</v>
      </c>
      <c r="W29" s="7">
        <f>LEAFDATA0506!W29+FLWRFRDATA0506!W29+TWIGDATA0506!W29</f>
        <v>0.017258989898989902</v>
      </c>
      <c r="X29" s="7">
        <f>LEAFDATA0506!X29+FLWRFRDATA0506!X29+TWIGDATA0506!X29</f>
        <v>0.018957037037037036</v>
      </c>
      <c r="Y29" s="7">
        <f>LEAFDATA0506!Y29+FLWRFRDATA0506!Y29+TWIGDATA0506!Y29</f>
        <v>0.02152222222222222</v>
      </c>
      <c r="Z29" s="7">
        <f>LEAFDATA0506!Z29+FLWRFRDATA0506!Z29+TWIGDATA0506!Z29</f>
        <v>0.013381196581196582</v>
      </c>
      <c r="AA29" s="7">
        <f>LEAFDATA0506!AA29+FLWRFRDATA0506!AA29+TWIGDATA0506!AA29</f>
        <v>0.011642539682539685</v>
      </c>
      <c r="AB29" s="7">
        <f>LEAFDATA0506!AB29+FLWRFRDATA0506!AB29+TWIGDATA0506!AB29</f>
        <v>0.02546952380952381</v>
      </c>
    </row>
    <row r="31" spans="2:29" s="2" customFormat="1" ht="12">
      <c r="B31" s="4" t="s">
        <v>2</v>
      </c>
      <c r="C31" s="3">
        <f aca="true" t="shared" si="0" ref="C31:AB31">C11</f>
        <v>38635</v>
      </c>
      <c r="D31" s="3">
        <f t="shared" si="0"/>
        <v>38649</v>
      </c>
      <c r="E31" s="3">
        <f t="shared" si="0"/>
        <v>38663</v>
      </c>
      <c r="F31" s="3">
        <f t="shared" si="0"/>
        <v>38677</v>
      </c>
      <c r="G31" s="3">
        <f t="shared" si="0"/>
        <v>38691</v>
      </c>
      <c r="H31" s="3">
        <f t="shared" si="0"/>
        <v>38705</v>
      </c>
      <c r="I31" s="3">
        <f t="shared" si="0"/>
        <v>38719</v>
      </c>
      <c r="J31" s="3">
        <f t="shared" si="0"/>
        <v>38734</v>
      </c>
      <c r="K31" s="3">
        <f t="shared" si="0"/>
        <v>38747</v>
      </c>
      <c r="L31" s="3">
        <f t="shared" si="0"/>
        <v>38762</v>
      </c>
      <c r="M31" s="3">
        <f t="shared" si="0"/>
        <v>38775</v>
      </c>
      <c r="N31" s="3">
        <f t="shared" si="0"/>
        <v>38789</v>
      </c>
      <c r="O31" s="3">
        <f t="shared" si="0"/>
        <v>38803</v>
      </c>
      <c r="P31" s="3">
        <f t="shared" si="0"/>
        <v>38817</v>
      </c>
      <c r="Q31" s="3">
        <f t="shared" si="0"/>
        <v>38831</v>
      </c>
      <c r="R31" s="3">
        <f t="shared" si="0"/>
        <v>38845</v>
      </c>
      <c r="S31" s="3">
        <f t="shared" si="0"/>
        <v>38860</v>
      </c>
      <c r="T31" s="3">
        <f t="shared" si="0"/>
        <v>38873</v>
      </c>
      <c r="U31" s="3">
        <f t="shared" si="0"/>
        <v>38887</v>
      </c>
      <c r="V31" s="3">
        <f t="shared" si="0"/>
        <v>38902</v>
      </c>
      <c r="W31" s="3">
        <f t="shared" si="0"/>
        <v>38915</v>
      </c>
      <c r="X31" s="3">
        <f t="shared" si="0"/>
        <v>38930</v>
      </c>
      <c r="Y31" s="3">
        <f t="shared" si="0"/>
        <v>38943</v>
      </c>
      <c r="Z31" s="3">
        <f t="shared" si="0"/>
        <v>38957</v>
      </c>
      <c r="AA31" s="3">
        <f t="shared" si="0"/>
        <v>38971</v>
      </c>
      <c r="AB31" s="3">
        <f t="shared" si="0"/>
        <v>38985</v>
      </c>
      <c r="AC31" s="11"/>
    </row>
    <row r="32" spans="2:28" ht="12">
      <c r="B32" s="5" t="s">
        <v>22</v>
      </c>
      <c r="C32" s="7">
        <f aca="true" t="shared" si="1" ref="C32:L32">AVERAGE(C12:C17)</f>
        <v>0.026635820105820107</v>
      </c>
      <c r="D32" s="7">
        <f t="shared" si="1"/>
        <v>0.022467029982363315</v>
      </c>
      <c r="E32" s="7">
        <f t="shared" si="1"/>
        <v>0.025849770403888046</v>
      </c>
      <c r="F32" s="7">
        <f t="shared" si="1"/>
        <v>0.02556589677823991</v>
      </c>
      <c r="G32" s="7">
        <f t="shared" si="1"/>
        <v>0.016150160765160765</v>
      </c>
      <c r="H32" s="7">
        <f t="shared" si="1"/>
        <v>0.02010284656084656</v>
      </c>
      <c r="I32" s="7">
        <f t="shared" si="1"/>
        <v>0.017719794973544974</v>
      </c>
      <c r="J32" s="7">
        <f t="shared" si="1"/>
        <v>0.02372654124270791</v>
      </c>
      <c r="K32" s="7">
        <f t="shared" si="1"/>
        <v>0.05091582417582419</v>
      </c>
      <c r="L32" s="7">
        <f t="shared" si="1"/>
        <v>0.023095247432306256</v>
      </c>
      <c r="M32" s="7">
        <f aca="true" t="shared" si="2" ref="M32:V32">AVERAGE(M12:M17)</f>
        <v>0.024784278252611588</v>
      </c>
      <c r="N32" s="7">
        <f t="shared" si="2"/>
        <v>0.020228992165242165</v>
      </c>
      <c r="O32" s="7">
        <f t="shared" si="2"/>
        <v>0.025862767602767605</v>
      </c>
      <c r="P32" s="7">
        <f t="shared" si="2"/>
        <v>0.04022814814814816</v>
      </c>
      <c r="Q32" s="7">
        <f t="shared" si="2"/>
        <v>0.027751455535205537</v>
      </c>
      <c r="R32" s="7">
        <f t="shared" si="2"/>
        <v>0.028199015873015872</v>
      </c>
      <c r="S32" s="7">
        <f t="shared" si="2"/>
        <v>0.023502522875816997</v>
      </c>
      <c r="T32" s="7">
        <f t="shared" si="2"/>
        <v>0.02712268648018648</v>
      </c>
      <c r="U32" s="7">
        <f t="shared" si="2"/>
        <v>0.018513365079365077</v>
      </c>
      <c r="V32" s="7">
        <f t="shared" si="2"/>
        <v>0.02489801407742584</v>
      </c>
      <c r="W32" s="7">
        <f aca="true" t="shared" si="3" ref="W32:AB32">AVERAGE(W12:W17)</f>
        <v>0.023952911335578003</v>
      </c>
      <c r="X32" s="7">
        <f t="shared" si="3"/>
        <v>0.01407046913580247</v>
      </c>
      <c r="Y32" s="7">
        <f t="shared" si="3"/>
        <v>0.020905879028379027</v>
      </c>
      <c r="Z32" s="7">
        <f t="shared" si="3"/>
        <v>0.017319497252747253</v>
      </c>
      <c r="AA32" s="7">
        <f t="shared" si="3"/>
        <v>0.016092074820241487</v>
      </c>
      <c r="AB32" s="7">
        <f t="shared" si="3"/>
        <v>0.022269943562610233</v>
      </c>
    </row>
    <row r="33" spans="2:28" ht="12">
      <c r="B33" s="5" t="s">
        <v>23</v>
      </c>
      <c r="C33" s="7">
        <f aca="true" t="shared" si="4" ref="C33:L33">AVERAGE(C18:C23)</f>
        <v>0.028852433862433868</v>
      </c>
      <c r="D33" s="7">
        <f t="shared" si="4"/>
        <v>0.03154119223985891</v>
      </c>
      <c r="E33" s="7">
        <f t="shared" si="4"/>
        <v>0.028236695715323164</v>
      </c>
      <c r="F33" s="7">
        <f t="shared" si="4"/>
        <v>0.023778417178319137</v>
      </c>
      <c r="G33" s="7">
        <f t="shared" si="4"/>
        <v>0.014374907746574413</v>
      </c>
      <c r="H33" s="7">
        <f t="shared" si="4"/>
        <v>0.01646699226699227</v>
      </c>
      <c r="I33" s="7">
        <f t="shared" si="4"/>
        <v>0.01540290976761075</v>
      </c>
      <c r="J33" s="7">
        <f t="shared" si="4"/>
        <v>0.024832339709673048</v>
      </c>
      <c r="K33" s="7">
        <f t="shared" si="4"/>
        <v>0.04065239723239723</v>
      </c>
      <c r="L33" s="7">
        <f t="shared" si="4"/>
        <v>0.018856024803083623</v>
      </c>
      <c r="M33" s="7">
        <f aca="true" t="shared" si="5" ref="M33:V33">AVERAGE(M18:M23)</f>
        <v>0.02334157848324515</v>
      </c>
      <c r="N33" s="7">
        <f t="shared" si="5"/>
        <v>0.015344639092389091</v>
      </c>
      <c r="O33" s="7">
        <f t="shared" si="5"/>
        <v>0.02095757071632072</v>
      </c>
      <c r="P33" s="7">
        <f t="shared" si="5"/>
        <v>0.029881326464308924</v>
      </c>
      <c r="Q33" s="7">
        <f t="shared" si="5"/>
        <v>0.04150227660199882</v>
      </c>
      <c r="R33" s="7">
        <f t="shared" si="5"/>
        <v>0.03629842355175688</v>
      </c>
      <c r="S33" s="7">
        <f t="shared" si="5"/>
        <v>0.03361575036310821</v>
      </c>
      <c r="T33" s="7">
        <f t="shared" si="5"/>
        <v>0.032350672969006296</v>
      </c>
      <c r="U33" s="7">
        <f t="shared" si="5"/>
        <v>0.01985846564238231</v>
      </c>
      <c r="V33" s="7">
        <f t="shared" si="5"/>
        <v>0.029064403999776552</v>
      </c>
      <c r="W33" s="7">
        <f aca="true" t="shared" si="6" ref="W33:AB33">AVERAGE(W18:W23)</f>
        <v>0.022078124579124576</v>
      </c>
      <c r="X33" s="7">
        <f t="shared" si="6"/>
        <v>0.01993379188712522</v>
      </c>
      <c r="Y33" s="7">
        <f t="shared" si="6"/>
        <v>0.02156792207792208</v>
      </c>
      <c r="Z33" s="7">
        <f t="shared" si="6"/>
        <v>0.016814490740740744</v>
      </c>
      <c r="AA33" s="7">
        <f t="shared" si="6"/>
        <v>0.015115958485958486</v>
      </c>
      <c r="AB33" s="7">
        <f t="shared" si="6"/>
        <v>0.028839372574955908</v>
      </c>
    </row>
    <row r="34" spans="2:28" ht="12">
      <c r="B34" s="5" t="s">
        <v>24</v>
      </c>
      <c r="C34" s="7">
        <f aca="true" t="shared" si="7" ref="C34:W34">AVERAGE(C24:C29)</f>
        <v>0.02199063492063492</v>
      </c>
      <c r="D34" s="7">
        <f t="shared" si="7"/>
        <v>0.022354699035169623</v>
      </c>
      <c r="E34" s="7">
        <f t="shared" si="7"/>
        <v>0.02030805446623094</v>
      </c>
      <c r="F34" s="7">
        <f t="shared" si="7"/>
        <v>0.023149331352743118</v>
      </c>
      <c r="G34" s="7">
        <f t="shared" si="7"/>
        <v>0.012580160765160766</v>
      </c>
      <c r="H34" s="7">
        <f t="shared" si="7"/>
        <v>0.015334870268620267</v>
      </c>
      <c r="I34" s="7">
        <f t="shared" si="7"/>
        <v>0.013938897421931737</v>
      </c>
      <c r="J34" s="7">
        <f t="shared" si="7"/>
        <v>0.02186366164699498</v>
      </c>
      <c r="K34" s="7">
        <f t="shared" si="7"/>
        <v>0.04542679690679691</v>
      </c>
      <c r="L34" s="7">
        <f t="shared" si="7"/>
        <v>0.019452685813641696</v>
      </c>
      <c r="M34" s="7">
        <f t="shared" si="7"/>
        <v>0.017986319929453265</v>
      </c>
      <c r="N34" s="7">
        <f t="shared" si="7"/>
        <v>0.017670092049925385</v>
      </c>
      <c r="O34" s="7">
        <f t="shared" si="7"/>
        <v>0.02324919413919414</v>
      </c>
      <c r="P34" s="7">
        <f t="shared" si="7"/>
        <v>0.03585924916457811</v>
      </c>
      <c r="Q34" s="7">
        <f t="shared" si="7"/>
        <v>0.039744201205173434</v>
      </c>
      <c r="R34" s="7">
        <f t="shared" si="7"/>
        <v>0.03735840998507665</v>
      </c>
      <c r="S34" s="7">
        <f t="shared" si="7"/>
        <v>0.033624420842411046</v>
      </c>
      <c r="T34" s="7">
        <f t="shared" si="7"/>
        <v>0.03477235560735561</v>
      </c>
      <c r="U34" s="7">
        <f t="shared" si="7"/>
        <v>0.018299204449871116</v>
      </c>
      <c r="V34" s="7">
        <f t="shared" si="7"/>
        <v>0.02572115521479247</v>
      </c>
      <c r="W34" s="7">
        <f t="shared" si="7"/>
        <v>0.019832655047204068</v>
      </c>
      <c r="X34" s="7">
        <f>AVERAGE(X24:X29)</f>
        <v>0.020634727174060508</v>
      </c>
      <c r="Y34" s="7">
        <f>AVERAGE(Y24:Y29)</f>
        <v>0.02258659371492705</v>
      </c>
      <c r="Z34" s="7">
        <f>AVERAGE(Z24:Z29)</f>
        <v>0.014565945258445257</v>
      </c>
      <c r="AA34" s="7">
        <f>AVERAGE(AA24:AA29)</f>
        <v>0.018040402930402932</v>
      </c>
      <c r="AB34" s="7">
        <f>AVERAGE(AB24:AB29)</f>
        <v>0.027303674162257496</v>
      </c>
    </row>
    <row r="35" spans="2:28" ht="12">
      <c r="B35" s="5" t="s">
        <v>25</v>
      </c>
      <c r="C35" s="7">
        <f>AVERAGE(C32:C34)</f>
        <v>0.025826296296296302</v>
      </c>
      <c r="D35" s="7">
        <f aca="true" t="shared" si="8" ref="D35:M35">AVERAGE(D12:D29)</f>
        <v>0.025454307085797285</v>
      </c>
      <c r="E35" s="7">
        <f t="shared" si="8"/>
        <v>0.02479817352848072</v>
      </c>
      <c r="F35" s="7">
        <f t="shared" si="8"/>
        <v>0.024164548436434057</v>
      </c>
      <c r="G35" s="7">
        <f t="shared" si="8"/>
        <v>0.014368409758965313</v>
      </c>
      <c r="H35" s="7">
        <f t="shared" si="8"/>
        <v>0.017301569698819703</v>
      </c>
      <c r="I35" s="7">
        <f t="shared" si="8"/>
        <v>0.01568720072102915</v>
      </c>
      <c r="J35" s="7">
        <f t="shared" si="8"/>
        <v>0.02347418086645865</v>
      </c>
      <c r="K35" s="7">
        <f t="shared" si="8"/>
        <v>0.0456650061050061</v>
      </c>
      <c r="L35" s="7">
        <f t="shared" si="8"/>
        <v>0.020467986016343857</v>
      </c>
      <c r="M35" s="7">
        <f t="shared" si="8"/>
        <v>0.02203739222177</v>
      </c>
      <c r="N35" s="7">
        <f aca="true" t="shared" si="9" ref="N35:W35">AVERAGE(N12:N29)</f>
        <v>0.017747907769185545</v>
      </c>
      <c r="O35" s="7">
        <f t="shared" si="9"/>
        <v>0.023356510819427488</v>
      </c>
      <c r="P35" s="7">
        <f t="shared" si="9"/>
        <v>0.035322907925678396</v>
      </c>
      <c r="Q35" s="7">
        <f t="shared" si="9"/>
        <v>0.036332644447459254</v>
      </c>
      <c r="R35" s="7">
        <f t="shared" si="9"/>
        <v>0.03395194980328313</v>
      </c>
      <c r="S35" s="7">
        <f t="shared" si="9"/>
        <v>0.030247564693778747</v>
      </c>
      <c r="T35" s="7">
        <f t="shared" si="9"/>
        <v>0.031415238352182795</v>
      </c>
      <c r="U35" s="7">
        <f t="shared" si="9"/>
        <v>0.01889034505720617</v>
      </c>
      <c r="V35" s="7">
        <f t="shared" si="9"/>
        <v>0.02656119109733162</v>
      </c>
      <c r="W35" s="7">
        <f t="shared" si="9"/>
        <v>0.021954563653968882</v>
      </c>
      <c r="X35" s="7">
        <f>AVERAGE(X32:X34)</f>
        <v>0.01821299606566273</v>
      </c>
      <c r="Y35" s="7">
        <f>AVERAGE(Y12:Y29)</f>
        <v>0.02168679827374272</v>
      </c>
      <c r="Z35" s="7">
        <f>AVERAGE(Z12:Z29)</f>
        <v>0.016233311083977756</v>
      </c>
      <c r="AA35" s="7">
        <f>AVERAGE(AA12:AA29)</f>
        <v>0.016416145412200968</v>
      </c>
      <c r="AB35" s="7">
        <f>AVERAGE(AB12:AB29)</f>
        <v>0.026137663433274547</v>
      </c>
    </row>
    <row r="37" spans="2:28" ht="12">
      <c r="B37" s="5" t="s">
        <v>26</v>
      </c>
      <c r="C37">
        <f aca="true" t="shared" si="10" ref="C37:L37">COUNT(C12:C17)</f>
        <v>6</v>
      </c>
      <c r="D37">
        <f t="shared" si="10"/>
        <v>6</v>
      </c>
      <c r="E37">
        <f t="shared" si="10"/>
        <v>6</v>
      </c>
      <c r="F37">
        <f t="shared" si="10"/>
        <v>6</v>
      </c>
      <c r="G37">
        <f t="shared" si="10"/>
        <v>6</v>
      </c>
      <c r="H37">
        <f t="shared" si="10"/>
        <v>6</v>
      </c>
      <c r="I37">
        <f t="shared" si="10"/>
        <v>6</v>
      </c>
      <c r="J37">
        <f t="shared" si="10"/>
        <v>6</v>
      </c>
      <c r="K37">
        <f t="shared" si="10"/>
        <v>6</v>
      </c>
      <c r="L37">
        <f t="shared" si="10"/>
        <v>6</v>
      </c>
      <c r="M37">
        <f aca="true" t="shared" si="11" ref="M37:V37">COUNT(M12:M17)</f>
        <v>6</v>
      </c>
      <c r="N37">
        <f t="shared" si="11"/>
        <v>6</v>
      </c>
      <c r="O37">
        <f t="shared" si="11"/>
        <v>6</v>
      </c>
      <c r="P37">
        <f t="shared" si="11"/>
        <v>6</v>
      </c>
      <c r="Q37">
        <f t="shared" si="11"/>
        <v>6</v>
      </c>
      <c r="R37">
        <f t="shared" si="11"/>
        <v>6</v>
      </c>
      <c r="S37">
        <f t="shared" si="11"/>
        <v>6</v>
      </c>
      <c r="T37">
        <f t="shared" si="11"/>
        <v>6</v>
      </c>
      <c r="U37">
        <f t="shared" si="11"/>
        <v>6</v>
      </c>
      <c r="V37">
        <f t="shared" si="11"/>
        <v>6</v>
      </c>
      <c r="W37">
        <f aca="true" t="shared" si="12" ref="W37:AB37">COUNT(W12:W17)</f>
        <v>6</v>
      </c>
      <c r="X37">
        <f t="shared" si="12"/>
        <v>6</v>
      </c>
      <c r="Y37">
        <f t="shared" si="12"/>
        <v>6</v>
      </c>
      <c r="Z37">
        <f t="shared" si="12"/>
        <v>6</v>
      </c>
      <c r="AA37">
        <f t="shared" si="12"/>
        <v>6</v>
      </c>
      <c r="AB37">
        <f t="shared" si="12"/>
        <v>6</v>
      </c>
    </row>
    <row r="38" spans="2:28" ht="12">
      <c r="B38" s="5" t="s">
        <v>27</v>
      </c>
      <c r="C38">
        <f aca="true" t="shared" si="13" ref="C38:L38">COUNT(C18:C23)</f>
        <v>6</v>
      </c>
      <c r="D38">
        <f t="shared" si="13"/>
        <v>6</v>
      </c>
      <c r="E38">
        <f t="shared" si="13"/>
        <v>6</v>
      </c>
      <c r="F38">
        <f t="shared" si="13"/>
        <v>6</v>
      </c>
      <c r="G38">
        <f t="shared" si="13"/>
        <v>6</v>
      </c>
      <c r="H38">
        <f t="shared" si="13"/>
        <v>6</v>
      </c>
      <c r="I38">
        <f t="shared" si="13"/>
        <v>6</v>
      </c>
      <c r="J38">
        <f t="shared" si="13"/>
        <v>6</v>
      </c>
      <c r="K38">
        <f t="shared" si="13"/>
        <v>6</v>
      </c>
      <c r="L38">
        <f t="shared" si="13"/>
        <v>6</v>
      </c>
      <c r="M38">
        <f aca="true" t="shared" si="14" ref="M38:V38">COUNT(M18:M23)</f>
        <v>6</v>
      </c>
      <c r="N38">
        <f t="shared" si="14"/>
        <v>6</v>
      </c>
      <c r="O38">
        <f t="shared" si="14"/>
        <v>6</v>
      </c>
      <c r="P38">
        <f t="shared" si="14"/>
        <v>6</v>
      </c>
      <c r="Q38">
        <f t="shared" si="14"/>
        <v>6</v>
      </c>
      <c r="R38">
        <f t="shared" si="14"/>
        <v>6</v>
      </c>
      <c r="S38">
        <f t="shared" si="14"/>
        <v>6</v>
      </c>
      <c r="T38">
        <f t="shared" si="14"/>
        <v>6</v>
      </c>
      <c r="U38">
        <f t="shared" si="14"/>
        <v>6</v>
      </c>
      <c r="V38">
        <f t="shared" si="14"/>
        <v>6</v>
      </c>
      <c r="W38">
        <f aca="true" t="shared" si="15" ref="W38:AB38">COUNT(W18:W23)</f>
        <v>6</v>
      </c>
      <c r="X38">
        <f t="shared" si="15"/>
        <v>6</v>
      </c>
      <c r="Y38">
        <f t="shared" si="15"/>
        <v>6</v>
      </c>
      <c r="Z38">
        <f t="shared" si="15"/>
        <v>6</v>
      </c>
      <c r="AA38">
        <f t="shared" si="15"/>
        <v>6</v>
      </c>
      <c r="AB38">
        <f t="shared" si="15"/>
        <v>6</v>
      </c>
    </row>
    <row r="39" spans="2:28" ht="12">
      <c r="B39" s="5" t="s">
        <v>28</v>
      </c>
      <c r="C39">
        <f aca="true" t="shared" si="16" ref="C39:L39">COUNT(C24:C29)</f>
        <v>6</v>
      </c>
      <c r="D39">
        <f t="shared" si="16"/>
        <v>6</v>
      </c>
      <c r="E39">
        <f t="shared" si="16"/>
        <v>6</v>
      </c>
      <c r="F39">
        <f t="shared" si="16"/>
        <v>6</v>
      </c>
      <c r="G39">
        <f t="shared" si="16"/>
        <v>6</v>
      </c>
      <c r="H39">
        <f t="shared" si="16"/>
        <v>6</v>
      </c>
      <c r="I39">
        <f t="shared" si="16"/>
        <v>6</v>
      </c>
      <c r="J39">
        <f t="shared" si="16"/>
        <v>6</v>
      </c>
      <c r="K39">
        <f t="shared" si="16"/>
        <v>6</v>
      </c>
      <c r="L39">
        <f t="shared" si="16"/>
        <v>6</v>
      </c>
      <c r="M39">
        <f aca="true" t="shared" si="17" ref="M39:V39">COUNT(M24:M29)</f>
        <v>6</v>
      </c>
      <c r="N39">
        <f t="shared" si="17"/>
        <v>6</v>
      </c>
      <c r="O39">
        <f t="shared" si="17"/>
        <v>6</v>
      </c>
      <c r="P39">
        <f t="shared" si="17"/>
        <v>6</v>
      </c>
      <c r="Q39">
        <f t="shared" si="17"/>
        <v>6</v>
      </c>
      <c r="R39">
        <f t="shared" si="17"/>
        <v>6</v>
      </c>
      <c r="S39">
        <f t="shared" si="17"/>
        <v>6</v>
      </c>
      <c r="T39">
        <f t="shared" si="17"/>
        <v>6</v>
      </c>
      <c r="U39">
        <f t="shared" si="17"/>
        <v>6</v>
      </c>
      <c r="V39">
        <f t="shared" si="17"/>
        <v>6</v>
      </c>
      <c r="W39">
        <f aca="true" t="shared" si="18" ref="W39:AB39">COUNT(W24:W29)</f>
        <v>6</v>
      </c>
      <c r="X39">
        <f t="shared" si="18"/>
        <v>6</v>
      </c>
      <c r="Y39">
        <f t="shared" si="18"/>
        <v>6</v>
      </c>
      <c r="Z39">
        <f t="shared" si="18"/>
        <v>6</v>
      </c>
      <c r="AA39">
        <f t="shared" si="18"/>
        <v>6</v>
      </c>
      <c r="AB39">
        <f t="shared" si="18"/>
        <v>6</v>
      </c>
    </row>
    <row r="40" spans="2:34" ht="12">
      <c r="B40" s="5" t="s">
        <v>29</v>
      </c>
      <c r="C40">
        <f aca="true" t="shared" si="19" ref="C40:L40">COUNT(C12:C29)</f>
        <v>18</v>
      </c>
      <c r="D40">
        <f t="shared" si="19"/>
        <v>18</v>
      </c>
      <c r="E40">
        <f t="shared" si="19"/>
        <v>18</v>
      </c>
      <c r="F40">
        <f t="shared" si="19"/>
        <v>18</v>
      </c>
      <c r="G40">
        <f t="shared" si="19"/>
        <v>18</v>
      </c>
      <c r="H40">
        <f t="shared" si="19"/>
        <v>18</v>
      </c>
      <c r="I40">
        <f t="shared" si="19"/>
        <v>18</v>
      </c>
      <c r="J40">
        <f t="shared" si="19"/>
        <v>18</v>
      </c>
      <c r="K40">
        <f t="shared" si="19"/>
        <v>18</v>
      </c>
      <c r="L40">
        <f t="shared" si="19"/>
        <v>18</v>
      </c>
      <c r="M40">
        <f aca="true" t="shared" si="20" ref="M40:V40">COUNT(M12:M29)</f>
        <v>18</v>
      </c>
      <c r="N40">
        <f t="shared" si="20"/>
        <v>18</v>
      </c>
      <c r="O40">
        <f t="shared" si="20"/>
        <v>18</v>
      </c>
      <c r="P40">
        <f t="shared" si="20"/>
        <v>18</v>
      </c>
      <c r="Q40">
        <f t="shared" si="20"/>
        <v>18</v>
      </c>
      <c r="R40">
        <f t="shared" si="20"/>
        <v>18</v>
      </c>
      <c r="S40">
        <f t="shared" si="20"/>
        <v>18</v>
      </c>
      <c r="T40">
        <f t="shared" si="20"/>
        <v>18</v>
      </c>
      <c r="U40">
        <f t="shared" si="20"/>
        <v>18</v>
      </c>
      <c r="V40">
        <f t="shared" si="20"/>
        <v>18</v>
      </c>
      <c r="W40">
        <f aca="true" t="shared" si="21" ref="W40:AB40">COUNT(W12:W29)</f>
        <v>18</v>
      </c>
      <c r="X40">
        <f t="shared" si="21"/>
        <v>18</v>
      </c>
      <c r="Y40">
        <f t="shared" si="21"/>
        <v>18</v>
      </c>
      <c r="Z40">
        <f t="shared" si="21"/>
        <v>18</v>
      </c>
      <c r="AA40">
        <f t="shared" si="21"/>
        <v>18</v>
      </c>
      <c r="AB40">
        <f t="shared" si="21"/>
        <v>18</v>
      </c>
      <c r="AH40" s="17" t="s">
        <v>66</v>
      </c>
    </row>
    <row r="41" ht="12">
      <c r="AD41" s="8" t="s">
        <v>31</v>
      </c>
    </row>
    <row r="42" spans="3:35" ht="12">
      <c r="C42" s="1" t="s">
        <v>51</v>
      </c>
      <c r="AC42" s="6" t="s">
        <v>60</v>
      </c>
      <c r="AD42" s="8" t="s">
        <v>32</v>
      </c>
      <c r="AG42" s="13" t="s">
        <v>44</v>
      </c>
      <c r="AI42" s="13" t="s">
        <v>44</v>
      </c>
    </row>
    <row r="43" spans="3:35" ht="12">
      <c r="C43" s="6" t="s">
        <v>46</v>
      </c>
      <c r="D43" s="6" t="s">
        <v>46</v>
      </c>
      <c r="E43" s="6" t="s">
        <v>46</v>
      </c>
      <c r="F43" s="6" t="s">
        <v>46</v>
      </c>
      <c r="G43" s="6" t="s">
        <v>46</v>
      </c>
      <c r="H43" s="6" t="s">
        <v>46</v>
      </c>
      <c r="I43" s="6" t="s">
        <v>46</v>
      </c>
      <c r="J43" s="6" t="s">
        <v>46</v>
      </c>
      <c r="K43" s="6" t="s">
        <v>46</v>
      </c>
      <c r="L43" s="6" t="s">
        <v>46</v>
      </c>
      <c r="M43" s="6" t="s">
        <v>46</v>
      </c>
      <c r="N43" s="6" t="s">
        <v>46</v>
      </c>
      <c r="O43" s="6" t="s">
        <v>46</v>
      </c>
      <c r="P43" s="6" t="s">
        <v>46</v>
      </c>
      <c r="Q43" s="6" t="s">
        <v>46</v>
      </c>
      <c r="R43" s="6" t="s">
        <v>46</v>
      </c>
      <c r="S43" s="6" t="s">
        <v>46</v>
      </c>
      <c r="T43" s="6" t="s">
        <v>46</v>
      </c>
      <c r="U43" s="6" t="s">
        <v>46</v>
      </c>
      <c r="V43" s="6" t="s">
        <v>46</v>
      </c>
      <c r="W43" s="6" t="s">
        <v>46</v>
      </c>
      <c r="X43" s="6" t="s">
        <v>46</v>
      </c>
      <c r="Y43" s="6" t="s">
        <v>46</v>
      </c>
      <c r="Z43" s="6" t="s">
        <v>46</v>
      </c>
      <c r="AA43" s="6" t="s">
        <v>46</v>
      </c>
      <c r="AB43" s="6" t="s">
        <v>46</v>
      </c>
      <c r="AC43" s="6" t="s">
        <v>46</v>
      </c>
      <c r="AD43" s="6" t="s">
        <v>46</v>
      </c>
      <c r="AG43" s="6" t="s">
        <v>46</v>
      </c>
      <c r="AI43" s="6" t="s">
        <v>46</v>
      </c>
    </row>
    <row r="44" spans="2:35" s="2" customFormat="1" ht="12">
      <c r="B44" s="4" t="s">
        <v>2</v>
      </c>
      <c r="C44" s="3">
        <f>C11</f>
        <v>38635</v>
      </c>
      <c r="D44" s="3">
        <f aca="true" t="shared" si="22" ref="D44:AB44">D11</f>
        <v>38649</v>
      </c>
      <c r="E44" s="3">
        <f t="shared" si="22"/>
        <v>38663</v>
      </c>
      <c r="F44" s="3">
        <f t="shared" si="22"/>
        <v>38677</v>
      </c>
      <c r="G44" s="3">
        <f t="shared" si="22"/>
        <v>38691</v>
      </c>
      <c r="H44" s="3">
        <f t="shared" si="22"/>
        <v>38705</v>
      </c>
      <c r="I44" s="3">
        <f t="shared" si="22"/>
        <v>38719</v>
      </c>
      <c r="J44" s="3">
        <f t="shared" si="22"/>
        <v>38734</v>
      </c>
      <c r="K44" s="3">
        <f t="shared" si="22"/>
        <v>38747</v>
      </c>
      <c r="L44" s="3">
        <f t="shared" si="22"/>
        <v>38762</v>
      </c>
      <c r="M44" s="3">
        <f t="shared" si="22"/>
        <v>38775</v>
      </c>
      <c r="N44" s="3">
        <f t="shared" si="22"/>
        <v>38789</v>
      </c>
      <c r="O44" s="3">
        <f t="shared" si="22"/>
        <v>38803</v>
      </c>
      <c r="P44" s="3">
        <f t="shared" si="22"/>
        <v>38817</v>
      </c>
      <c r="Q44" s="3">
        <f t="shared" si="22"/>
        <v>38831</v>
      </c>
      <c r="R44" s="3">
        <f t="shared" si="22"/>
        <v>38845</v>
      </c>
      <c r="S44" s="3">
        <f t="shared" si="22"/>
        <v>38860</v>
      </c>
      <c r="T44" s="3">
        <f t="shared" si="22"/>
        <v>38873</v>
      </c>
      <c r="U44" s="3">
        <f t="shared" si="22"/>
        <v>38887</v>
      </c>
      <c r="V44" s="3">
        <f t="shared" si="22"/>
        <v>38902</v>
      </c>
      <c r="W44" s="3">
        <f t="shared" si="22"/>
        <v>38915</v>
      </c>
      <c r="X44" s="3">
        <f t="shared" si="22"/>
        <v>38930</v>
      </c>
      <c r="Y44" s="3">
        <f t="shared" si="22"/>
        <v>38943</v>
      </c>
      <c r="Z44" s="3">
        <f t="shared" si="22"/>
        <v>38957</v>
      </c>
      <c r="AA44" s="3">
        <f t="shared" si="22"/>
        <v>38971</v>
      </c>
      <c r="AB44" s="3">
        <f t="shared" si="22"/>
        <v>38985</v>
      </c>
      <c r="AC44" s="16" t="s">
        <v>54</v>
      </c>
      <c r="AD44" s="16" t="s">
        <v>54</v>
      </c>
      <c r="AG44" s="16" t="s">
        <v>54</v>
      </c>
      <c r="AI44" s="16" t="s">
        <v>52</v>
      </c>
    </row>
    <row r="45" spans="2:39" ht="12">
      <c r="B45" s="5" t="s">
        <v>3</v>
      </c>
      <c r="C45" s="7">
        <f>LEAFDATA0506!C45+FLWRFRDATA0506!C45+TWIGDATA0506!C45</f>
        <v>0.26724888888888887</v>
      </c>
      <c r="D45" s="7">
        <f>LEAFDATA0506!D45+FLWRFRDATA0506!D45+TWIGDATA0506!D45</f>
        <v>0.2972577777777778</v>
      </c>
      <c r="E45" s="7">
        <f>LEAFDATA0506!E45+FLWRFRDATA0506!E45+TWIGDATA0506!E45</f>
        <v>0.17193333333333333</v>
      </c>
      <c r="F45" s="7">
        <f>LEAFDATA0506!F45+FLWRFRDATA0506!F45+TWIGDATA0506!F45</f>
        <v>0.33743</v>
      </c>
      <c r="G45" s="7">
        <f>LEAFDATA0506!G45+FLWRFRDATA0506!G45+TWIGDATA0506!G45</f>
        <v>0.26579555555555556</v>
      </c>
      <c r="H45" s="7">
        <f>LEAFDATA0506!H45+FLWRFRDATA0506!H45+TWIGDATA0506!H45</f>
        <v>0.3842711111111111</v>
      </c>
      <c r="I45" s="7">
        <f>LEAFDATA0506!I45+FLWRFRDATA0506!I45+TWIGDATA0506!I45</f>
        <v>0.2597466666666666</v>
      </c>
      <c r="J45" s="7">
        <f>LEAFDATA0506!J45+FLWRFRDATA0506!J45+TWIGDATA0506!J45</f>
        <v>0.2428622222222222</v>
      </c>
      <c r="K45" s="7">
        <f>LEAFDATA0506!K45+FLWRFRDATA0506!K45+TWIGDATA0506!K45</f>
        <v>0.3836088888888889</v>
      </c>
      <c r="L45" s="7">
        <f>LEAFDATA0506!L45+FLWRFRDATA0506!L45+TWIGDATA0506!L45</f>
        <v>0.27348000000000006</v>
      </c>
      <c r="M45" s="7">
        <f>LEAFDATA0506!M45+FLWRFRDATA0506!M45+TWIGDATA0506!M45</f>
        <v>0.34011111111111114</v>
      </c>
      <c r="N45" s="7">
        <f>LEAFDATA0506!N45+FLWRFRDATA0506!N45+TWIGDATA0506!N45</f>
        <v>0.45944</v>
      </c>
      <c r="O45" s="7">
        <f>LEAFDATA0506!O45+FLWRFRDATA0506!O45+TWIGDATA0506!O45</f>
        <v>0.29123111111111116</v>
      </c>
      <c r="P45" s="7">
        <f>LEAFDATA0506!P45+FLWRFRDATA0506!P45+TWIGDATA0506!P45</f>
        <v>0.7802844444444446</v>
      </c>
      <c r="Q45" s="7">
        <f>LEAFDATA0506!Q45+FLWRFRDATA0506!Q45+TWIGDATA0506!Q45</f>
        <v>0.1625111111111111</v>
      </c>
      <c r="R45" s="7">
        <f>LEAFDATA0506!R45+FLWRFRDATA0506!R45+TWIGDATA0506!R45</f>
        <v>0.43748000000000004</v>
      </c>
      <c r="S45" s="7">
        <f>LEAFDATA0506!S45+FLWRFRDATA0506!S45+TWIGDATA0506!S45</f>
        <v>0.4471200000000001</v>
      </c>
      <c r="T45" s="7">
        <f>LEAFDATA0506!T45+FLWRFRDATA0506!T45+TWIGDATA0506!T45</f>
        <v>0.3638311111111111</v>
      </c>
      <c r="U45" s="7">
        <f>LEAFDATA0506!U45+FLWRFRDATA0506!U45+TWIGDATA0506!U45</f>
        <v>0.22699111111111114</v>
      </c>
      <c r="V45" s="7">
        <f>LEAFDATA0506!V45+FLWRFRDATA0506!V45+TWIGDATA0506!V45</f>
        <v>0.4687733333333333</v>
      </c>
      <c r="W45" s="7">
        <f>LEAFDATA0506!W45+FLWRFRDATA0506!W45+TWIGDATA0506!W45</f>
        <v>0.31444888888888894</v>
      </c>
      <c r="X45" s="7">
        <f>LEAFDATA0506!X45+FLWRFRDATA0506!X45+TWIGDATA0506!X45</f>
        <v>0.17252</v>
      </c>
      <c r="Y45" s="7">
        <f>LEAFDATA0506!Y45+FLWRFRDATA0506!Y45+TWIGDATA0506!Y45</f>
        <v>0.24504888888888887</v>
      </c>
      <c r="Z45" s="7">
        <f>LEAFDATA0506!Z45+FLWRFRDATA0506!Z45+TWIGDATA0506!Z45</f>
        <v>0.24104444444444445</v>
      </c>
      <c r="AA45" s="7">
        <f>LEAFDATA0506!AA45+FLWRFRDATA0506!AA45+TWIGDATA0506!AA45</f>
        <v>0.24750222222222223</v>
      </c>
      <c r="AB45" s="7">
        <f>LEAFDATA0506!AB45+FLWRFRDATA0506!AB45+TWIGDATA0506!AB45</f>
        <v>0.2840711111111111</v>
      </c>
      <c r="AC45" s="8">
        <f aca="true" t="shared" si="23" ref="AC45:AC62">SUM(C45:AB45)</f>
        <v>8.366043333333332</v>
      </c>
      <c r="AD45" s="8">
        <f aca="true" t="shared" si="24" ref="AD45:AD62">AC45/AC79*365</f>
        <v>8.366043333333332</v>
      </c>
      <c r="AF45" s="5" t="s">
        <v>3</v>
      </c>
      <c r="AG45" s="8">
        <f aca="true" t="shared" si="25" ref="AG45:AG62">AD45</f>
        <v>8.366043333333332</v>
      </c>
      <c r="AH45" s="5" t="s">
        <v>3</v>
      </c>
      <c r="AI45" s="8">
        <f>0.5*AG45</f>
        <v>4.183021666666666</v>
      </c>
      <c r="AK45" s="14" t="s">
        <v>78</v>
      </c>
      <c r="AL45" s="14"/>
      <c r="AM45" s="14"/>
    </row>
    <row r="46" spans="2:39" ht="12">
      <c r="B46" s="5" t="s">
        <v>4</v>
      </c>
      <c r="C46" s="7">
        <f>LEAFDATA0506!C46+FLWRFRDATA0506!C46+TWIGDATA0506!C46</f>
        <v>0.3815288888888889</v>
      </c>
      <c r="D46" s="7">
        <f>LEAFDATA0506!D46+FLWRFRDATA0506!D46+TWIGDATA0506!D46</f>
        <v>0.34964888888888884</v>
      </c>
      <c r="E46" s="7">
        <f>LEAFDATA0506!E46+FLWRFRDATA0506!E46+TWIGDATA0506!E46</f>
        <v>0.8255066666666666</v>
      </c>
      <c r="F46" s="7">
        <f>LEAFDATA0506!F46+FLWRFRDATA0506!F46+TWIGDATA0506!F46</f>
        <v>0.56608</v>
      </c>
      <c r="G46" s="7">
        <f>LEAFDATA0506!G46+FLWRFRDATA0506!G46+TWIGDATA0506!G46</f>
        <v>0.20134666666666667</v>
      </c>
      <c r="H46" s="7">
        <f>LEAFDATA0506!H46+FLWRFRDATA0506!H46+TWIGDATA0506!H46</f>
        <v>0.22751555555555558</v>
      </c>
      <c r="I46" s="7">
        <f>LEAFDATA0506!I46+FLWRFRDATA0506!I46+TWIGDATA0506!I46</f>
        <v>0.25722222222222224</v>
      </c>
      <c r="J46" s="7">
        <f>LEAFDATA0506!J46+FLWRFRDATA0506!J46+TWIGDATA0506!J46</f>
        <v>0.18924888888888888</v>
      </c>
      <c r="K46" s="7">
        <f>LEAFDATA0506!K46+FLWRFRDATA0506!K46+TWIGDATA0506!K46</f>
        <v>0.6040444444444444</v>
      </c>
      <c r="L46" s="7">
        <f>LEAFDATA0506!L46+FLWRFRDATA0506!L46+TWIGDATA0506!L46</f>
        <v>0.40714666666666666</v>
      </c>
      <c r="M46" s="7">
        <f>LEAFDATA0506!M46+FLWRFRDATA0506!M46+TWIGDATA0506!M46</f>
        <v>0.1906888888888889</v>
      </c>
      <c r="N46" s="7">
        <f>LEAFDATA0506!N46+FLWRFRDATA0506!N46+TWIGDATA0506!N46</f>
        <v>0.19160888888888888</v>
      </c>
      <c r="O46" s="7">
        <f>LEAFDATA0506!O46+FLWRFRDATA0506!O46+TWIGDATA0506!O46</f>
        <v>0.3634266666666667</v>
      </c>
      <c r="P46" s="7">
        <f>LEAFDATA0506!P46+FLWRFRDATA0506!P46+TWIGDATA0506!P46</f>
        <v>0.7480444444444446</v>
      </c>
      <c r="Q46" s="7">
        <f>LEAFDATA0506!Q46+FLWRFRDATA0506!Q46+TWIGDATA0506!Q46</f>
        <v>0.18754666666666664</v>
      </c>
      <c r="R46" s="7">
        <f>LEAFDATA0506!R46+FLWRFRDATA0506!R46+TWIGDATA0506!R46</f>
        <v>0.3526488888888889</v>
      </c>
      <c r="S46" s="7">
        <f>LEAFDATA0506!S46+FLWRFRDATA0506!S46+TWIGDATA0506!S46</f>
        <v>0.23202</v>
      </c>
      <c r="T46" s="7">
        <f>LEAFDATA0506!T46+FLWRFRDATA0506!T46+TWIGDATA0506!T46</f>
        <v>0.3173111111111111</v>
      </c>
      <c r="U46" s="7">
        <f>LEAFDATA0506!U46+FLWRFRDATA0506!U46+TWIGDATA0506!U46</f>
        <v>0.3626533333333334</v>
      </c>
      <c r="V46" s="7">
        <f>LEAFDATA0506!V46+FLWRFRDATA0506!V46+TWIGDATA0506!V46</f>
        <v>0.24494666666666665</v>
      </c>
      <c r="W46" s="7">
        <f>LEAFDATA0506!W46+FLWRFRDATA0506!W46+TWIGDATA0506!W46</f>
        <v>0.27692</v>
      </c>
      <c r="X46" s="7">
        <f>LEAFDATA0506!X46+FLWRFRDATA0506!X46+TWIGDATA0506!X46</f>
        <v>0.14598666666666668</v>
      </c>
      <c r="Y46" s="7">
        <f>LEAFDATA0506!Y46+FLWRFRDATA0506!Y46+TWIGDATA0506!Y46</f>
        <v>0.139355</v>
      </c>
      <c r="Z46" s="7">
        <f>LEAFDATA0506!Z46+FLWRFRDATA0506!Z46+TWIGDATA0506!Z46</f>
        <v>0.17674222222222222</v>
      </c>
      <c r="AA46" s="7">
        <f>LEAFDATA0506!AA46+FLWRFRDATA0506!AA46+TWIGDATA0506!AA46</f>
        <v>0.19678666666666667</v>
      </c>
      <c r="AB46" s="7">
        <f>LEAFDATA0506!AB46+FLWRFRDATA0506!AB46+TWIGDATA0506!AB46</f>
        <v>0.2864488888888889</v>
      </c>
      <c r="AC46" s="8">
        <f t="shared" si="23"/>
        <v>8.422423888888888</v>
      </c>
      <c r="AD46" s="8">
        <f t="shared" si="24"/>
        <v>8.422423888888888</v>
      </c>
      <c r="AF46" s="5" t="s">
        <v>4</v>
      </c>
      <c r="AG46" s="8">
        <f t="shared" si="25"/>
        <v>8.422423888888888</v>
      </c>
      <c r="AH46" s="5" t="s">
        <v>4</v>
      </c>
      <c r="AI46" s="8">
        <f aca="true" t="shared" si="26" ref="AI46:AI62">0.5*AG46</f>
        <v>4.211211944444444</v>
      </c>
      <c r="AJ46" s="8" t="s">
        <v>21</v>
      </c>
      <c r="AK46" s="14"/>
      <c r="AL46" s="14" t="s">
        <v>48</v>
      </c>
      <c r="AM46" s="15">
        <f>AVERAGE(AI45:AI50)</f>
        <v>4.389617252238502</v>
      </c>
    </row>
    <row r="47" spans="2:35" ht="12">
      <c r="B47" s="5" t="s">
        <v>5</v>
      </c>
      <c r="C47" s="7">
        <f>LEAFDATA0506!C47+FLWRFRDATA0506!C47+TWIGDATA0506!C47</f>
        <v>0.6765155555555555</v>
      </c>
      <c r="D47" s="7">
        <f>LEAFDATA0506!D47+FLWRFRDATA0506!D47+TWIGDATA0506!D47</f>
        <v>0.3821688888888889</v>
      </c>
      <c r="E47" s="7">
        <f>LEAFDATA0506!E47+FLWRFRDATA0506!E47+TWIGDATA0506!E47</f>
        <v>0.2498133333333333</v>
      </c>
      <c r="F47" s="7">
        <f>LEAFDATA0506!F47+FLWRFRDATA0506!F47+TWIGDATA0506!F47</f>
        <v>0.32797333333333334</v>
      </c>
      <c r="G47" s="7">
        <f>LEAFDATA0506!G47+FLWRFRDATA0506!G47+TWIGDATA0506!G47</f>
        <v>0.14036</v>
      </c>
      <c r="H47" s="7">
        <f>LEAFDATA0506!H47+FLWRFRDATA0506!H47+TWIGDATA0506!H47</f>
        <v>0.18152888888888888</v>
      </c>
      <c r="I47" s="7">
        <f>LEAFDATA0506!I47+FLWRFRDATA0506!I47+TWIGDATA0506!I47</f>
        <v>0.25407555555555555</v>
      </c>
      <c r="J47" s="7">
        <f>LEAFDATA0506!J47+FLWRFRDATA0506!J47+TWIGDATA0506!J47</f>
        <v>0.3026311111111111</v>
      </c>
      <c r="K47" s="7">
        <f>LEAFDATA0506!K47+FLWRFRDATA0506!K47+TWIGDATA0506!K47</f>
        <v>0.78288</v>
      </c>
      <c r="L47" s="7">
        <f>LEAFDATA0506!L47+FLWRFRDATA0506!L47+TWIGDATA0506!L47</f>
        <v>0.20892</v>
      </c>
      <c r="M47" s="7">
        <f>LEAFDATA0506!M47+FLWRFRDATA0506!M47+TWIGDATA0506!M47</f>
        <v>0.2623066666666667</v>
      </c>
      <c r="N47" s="7">
        <f>LEAFDATA0506!N47+FLWRFRDATA0506!N47+TWIGDATA0506!N47</f>
        <v>0.34975555555555554</v>
      </c>
      <c r="O47" s="7">
        <f>LEAFDATA0506!O47+FLWRFRDATA0506!O47+TWIGDATA0506!O47</f>
        <v>0.3930844444444444</v>
      </c>
      <c r="P47" s="7">
        <f>LEAFDATA0506!P47+FLWRFRDATA0506!P47+TWIGDATA0506!P47</f>
        <v>0.46955111111111114</v>
      </c>
      <c r="Q47" s="7">
        <f>LEAFDATA0506!Q47+FLWRFRDATA0506!Q47+TWIGDATA0506!Q47</f>
        <v>0.39925777777777777</v>
      </c>
      <c r="R47" s="7">
        <f>LEAFDATA0506!R47+FLWRFRDATA0506!R47+TWIGDATA0506!R47</f>
        <v>0.3745822222222222</v>
      </c>
      <c r="S47" s="7">
        <f>LEAFDATA0506!S47+FLWRFRDATA0506!S47+TWIGDATA0506!S47</f>
        <v>0.32023555555555555</v>
      </c>
      <c r="T47" s="7">
        <f>LEAFDATA0506!T47+FLWRFRDATA0506!T47+TWIGDATA0506!T47</f>
        <v>0.37135111111111113</v>
      </c>
      <c r="U47" s="7">
        <f>LEAFDATA0506!U47+FLWRFRDATA0506!U47+TWIGDATA0506!U47</f>
        <v>0.24589777777777777</v>
      </c>
      <c r="V47" s="7">
        <f>LEAFDATA0506!V47+FLWRFRDATA0506!V47+TWIGDATA0506!V47</f>
        <v>0.31219555555555556</v>
      </c>
      <c r="W47" s="7">
        <f>LEAFDATA0506!W47+FLWRFRDATA0506!W47+TWIGDATA0506!W47</f>
        <v>0.2712177777777778</v>
      </c>
      <c r="X47" s="7">
        <f>LEAFDATA0506!X47+FLWRFRDATA0506!X47+TWIGDATA0506!X47</f>
        <v>0.3171822222222222</v>
      </c>
      <c r="Y47" s="7">
        <f>LEAFDATA0506!Y47+FLWRFRDATA0506!Y47+TWIGDATA0506!Y47</f>
        <v>0.25973333333333337</v>
      </c>
      <c r="Z47" s="7">
        <f>LEAFDATA0506!Z47+FLWRFRDATA0506!Z47+TWIGDATA0506!Z47</f>
        <v>0.3274888888888889</v>
      </c>
      <c r="AA47" s="7">
        <f>LEAFDATA0506!AA47+FLWRFRDATA0506!AA47+TWIGDATA0506!AA47</f>
        <v>0.2122888888888889</v>
      </c>
      <c r="AB47" s="7">
        <f>LEAFDATA0506!AB47+FLWRFRDATA0506!AB47+TWIGDATA0506!AB47</f>
        <v>0.42400000000000004</v>
      </c>
      <c r="AC47" s="8">
        <f t="shared" si="23"/>
        <v>8.816995555555554</v>
      </c>
      <c r="AD47" s="8">
        <f t="shared" si="24"/>
        <v>8.816995555555554</v>
      </c>
      <c r="AF47" s="5" t="s">
        <v>5</v>
      </c>
      <c r="AG47" s="8">
        <f t="shared" si="25"/>
        <v>8.816995555555554</v>
      </c>
      <c r="AH47" s="5" t="s">
        <v>5</v>
      </c>
      <c r="AI47" s="8">
        <f t="shared" si="26"/>
        <v>4.408497777777777</v>
      </c>
    </row>
    <row r="48" spans="2:35" ht="12">
      <c r="B48" s="5" t="s">
        <v>6</v>
      </c>
      <c r="C48" s="7">
        <f>LEAFDATA0506!C48+FLWRFRDATA0506!C48+TWIGDATA0506!C48</f>
        <v>0.2578577777777778</v>
      </c>
      <c r="D48" s="7">
        <f>LEAFDATA0506!D48+FLWRFRDATA0506!D48+TWIGDATA0506!D48</f>
        <v>0.21508444444444447</v>
      </c>
      <c r="E48" s="7">
        <f>LEAFDATA0506!E48+FLWRFRDATA0506!E48+TWIGDATA0506!E48</f>
        <v>0.20409777777777777</v>
      </c>
      <c r="F48" s="7">
        <f>LEAFDATA0506!F48+FLWRFRDATA0506!F48+TWIGDATA0506!F48</f>
        <v>0.36888444444444446</v>
      </c>
      <c r="G48" s="7">
        <f>LEAFDATA0506!G48+FLWRFRDATA0506!G48+TWIGDATA0506!G48</f>
        <v>0.36040000000000005</v>
      </c>
      <c r="H48" s="7">
        <f>LEAFDATA0506!H48+FLWRFRDATA0506!H48+TWIGDATA0506!H48</f>
        <v>0.34552444444444447</v>
      </c>
      <c r="I48" s="7">
        <f>LEAFDATA0506!I48+FLWRFRDATA0506!I48+TWIGDATA0506!I48</f>
        <v>0.1794177777777778</v>
      </c>
      <c r="J48" s="7">
        <f>LEAFDATA0506!J48+FLWRFRDATA0506!J48+TWIGDATA0506!J48</f>
        <v>0.3135788888888889</v>
      </c>
      <c r="K48" s="7">
        <f>LEAFDATA0506!K48+FLWRFRDATA0506!K48+TWIGDATA0506!K48</f>
        <v>0.8264444444444445</v>
      </c>
      <c r="L48" s="7">
        <f>LEAFDATA0506!L48+FLWRFRDATA0506!L48+TWIGDATA0506!L48</f>
        <v>0.2387822222222222</v>
      </c>
      <c r="M48" s="7">
        <f>LEAFDATA0506!M48+FLWRFRDATA0506!M48+TWIGDATA0506!M48</f>
        <v>0.3410622222222222</v>
      </c>
      <c r="N48" s="7">
        <f>LEAFDATA0506!N48+FLWRFRDATA0506!N48+TWIGDATA0506!N48</f>
        <v>0.2605644444444445</v>
      </c>
      <c r="O48" s="7">
        <f>LEAFDATA0506!O48+FLWRFRDATA0506!O48+TWIGDATA0506!O48</f>
        <v>0.2570577777777778</v>
      </c>
      <c r="P48" s="7">
        <f>LEAFDATA0506!P48+FLWRFRDATA0506!P48+TWIGDATA0506!P48</f>
        <v>0.38138666666666665</v>
      </c>
      <c r="Q48" s="7">
        <f>LEAFDATA0506!Q48+FLWRFRDATA0506!Q48+TWIGDATA0506!Q48</f>
        <v>0.32916888888888896</v>
      </c>
      <c r="R48" s="7">
        <f>LEAFDATA0506!R48+FLWRFRDATA0506!R48+TWIGDATA0506!R48</f>
        <v>0.3778888888888888</v>
      </c>
      <c r="S48" s="7">
        <f>LEAFDATA0506!S48+FLWRFRDATA0506!S48+TWIGDATA0506!S48</f>
        <v>0.2669955555555556</v>
      </c>
      <c r="T48" s="7">
        <f>LEAFDATA0506!T48+FLWRFRDATA0506!T48+TWIGDATA0506!T48</f>
        <v>0.28344888888888886</v>
      </c>
      <c r="U48" s="7">
        <f>LEAFDATA0506!U48+FLWRFRDATA0506!U48+TWIGDATA0506!U48</f>
        <v>0.27812888888888887</v>
      </c>
      <c r="V48" s="7">
        <f>LEAFDATA0506!V48+FLWRFRDATA0506!V48+TWIGDATA0506!V48</f>
        <v>0.32067999999999997</v>
      </c>
      <c r="W48" s="7">
        <f>LEAFDATA0506!W48+FLWRFRDATA0506!W48+TWIGDATA0506!W48</f>
        <v>0.4375422222222223</v>
      </c>
      <c r="X48" s="7">
        <f>LEAFDATA0506!X48+FLWRFRDATA0506!X48+TWIGDATA0506!X48</f>
        <v>0.15633333333333332</v>
      </c>
      <c r="Y48" s="7">
        <f>LEAFDATA0506!Y48+FLWRFRDATA0506!Y48+TWIGDATA0506!Y48</f>
        <v>0.23913333333333328</v>
      </c>
      <c r="Z48" s="7">
        <f>LEAFDATA0506!Z48+FLWRFRDATA0506!Z48+TWIGDATA0506!Z48</f>
        <v>0.18505333333333335</v>
      </c>
      <c r="AA48" s="7">
        <f>LEAFDATA0506!AA48+FLWRFRDATA0506!AA48+TWIGDATA0506!AA48</f>
        <v>0.20243111111111112</v>
      </c>
      <c r="AB48" s="7">
        <f>LEAFDATA0506!AB48+FLWRFRDATA0506!AB48+TWIGDATA0506!AB48</f>
        <v>0.29753777777777785</v>
      </c>
      <c r="AC48" s="8">
        <f t="shared" si="23"/>
        <v>7.924485555555556</v>
      </c>
      <c r="AD48" s="8">
        <f t="shared" si="24"/>
        <v>7.924485555555556</v>
      </c>
      <c r="AF48" s="5" t="s">
        <v>6</v>
      </c>
      <c r="AG48" s="8">
        <f t="shared" si="25"/>
        <v>7.924485555555556</v>
      </c>
      <c r="AH48" s="5" t="s">
        <v>6</v>
      </c>
      <c r="AI48" s="8">
        <f t="shared" si="26"/>
        <v>3.962242777777778</v>
      </c>
    </row>
    <row r="49" spans="2:35" ht="12">
      <c r="B49" s="5" t="s">
        <v>7</v>
      </c>
      <c r="C49" s="7">
        <f>LEAFDATA0506!C49+FLWRFRDATA0506!C49+TWIGDATA0506!C49</f>
        <v>0.4210088888888889</v>
      </c>
      <c r="D49" s="7">
        <f>LEAFDATA0506!D49+FLWRFRDATA0506!D49+TWIGDATA0506!D49</f>
        <v>0.43881333333333333</v>
      </c>
      <c r="E49" s="7">
        <f>LEAFDATA0506!E49+FLWRFRDATA0506!E49+TWIGDATA0506!E49</f>
        <v>0.24872444444444447</v>
      </c>
      <c r="F49" s="7">
        <f>LEAFDATA0506!F49+FLWRFRDATA0506!F49+TWIGDATA0506!F49</f>
        <v>0.43309333333333333</v>
      </c>
      <c r="G49" s="7">
        <f>LEAFDATA0506!G49+FLWRFRDATA0506!G49+TWIGDATA0506!G49</f>
        <v>0.14413777777777778</v>
      </c>
      <c r="H49" s="7">
        <f>LEAFDATA0506!H49+FLWRFRDATA0506!H49+TWIGDATA0506!H49</f>
        <v>0.44916888888888895</v>
      </c>
      <c r="I49" s="7">
        <f>LEAFDATA0506!I49+FLWRFRDATA0506!I49+TWIGDATA0506!I49</f>
        <v>0.4259733333333333</v>
      </c>
      <c r="J49" s="7">
        <f>LEAFDATA0506!J49+FLWRFRDATA0506!J49+TWIGDATA0506!J49</f>
        <v>0.7448133333333333</v>
      </c>
      <c r="K49" s="7">
        <f>LEAFDATA0506!K49+FLWRFRDATA0506!K49+TWIGDATA0506!K49</f>
        <v>1.20096</v>
      </c>
      <c r="L49" s="7">
        <f>LEAFDATA0506!L49+FLWRFRDATA0506!L49+TWIGDATA0506!L49</f>
        <v>0.32934222222222226</v>
      </c>
      <c r="M49" s="7">
        <f>LEAFDATA0506!M49+FLWRFRDATA0506!M49+TWIGDATA0506!M49</f>
        <v>0.34780888888888883</v>
      </c>
      <c r="N49" s="7">
        <f>LEAFDATA0506!N49+FLWRFRDATA0506!N49+TWIGDATA0506!N49</f>
        <v>0.3432577777777778</v>
      </c>
      <c r="O49" s="7">
        <f>LEAFDATA0506!O49+FLWRFRDATA0506!O49+TWIGDATA0506!O49</f>
        <v>0.44964</v>
      </c>
      <c r="P49" s="7">
        <f>LEAFDATA0506!P49+FLWRFRDATA0506!P49+TWIGDATA0506!P49</f>
        <v>0.45137333333333335</v>
      </c>
      <c r="Q49" s="7">
        <f>LEAFDATA0506!Q49+FLWRFRDATA0506!Q49+TWIGDATA0506!Q49</f>
        <v>0.6696755555555556</v>
      </c>
      <c r="R49" s="7">
        <f>LEAFDATA0506!R49+FLWRFRDATA0506!R49+TWIGDATA0506!R49</f>
        <v>0.5522666666666667</v>
      </c>
      <c r="S49" s="7">
        <f>LEAFDATA0506!S49+FLWRFRDATA0506!S49+TWIGDATA0506!S49</f>
        <v>0.47274222222222223</v>
      </c>
      <c r="T49" s="7">
        <f>LEAFDATA0506!T49+FLWRFRDATA0506!T49+TWIGDATA0506!T49</f>
        <v>0.4614661111111111</v>
      </c>
      <c r="U49" s="7">
        <f>LEAFDATA0506!U49+FLWRFRDATA0506!U49+TWIGDATA0506!U49</f>
        <v>0.25873333333333337</v>
      </c>
      <c r="V49" s="7">
        <f>LEAFDATA0506!V49+FLWRFRDATA0506!V49+TWIGDATA0506!V49</f>
        <v>0.29545333333333335</v>
      </c>
      <c r="W49" s="7">
        <f>LEAFDATA0506!W49+FLWRFRDATA0506!W49+TWIGDATA0506!W49</f>
        <v>0.28754222222222225</v>
      </c>
      <c r="X49" s="7">
        <f>LEAFDATA0506!X49+FLWRFRDATA0506!X49+TWIGDATA0506!X49</f>
        <v>0.19971111111111112</v>
      </c>
      <c r="Y49" s="7">
        <f>LEAFDATA0506!Y49+FLWRFRDATA0506!Y49+TWIGDATA0506!Y49</f>
        <v>0.22494666666666668</v>
      </c>
      <c r="Z49" s="7">
        <f>LEAFDATA0506!Z49+FLWRFRDATA0506!Z49+TWIGDATA0506!Z49</f>
        <v>0.33570222222222224</v>
      </c>
      <c r="AA49" s="7">
        <f>LEAFDATA0506!AA49+FLWRFRDATA0506!AA49+TWIGDATA0506!AA49</f>
        <v>0.31064500000000006</v>
      </c>
      <c r="AB49" s="7">
        <f>LEAFDATA0506!AB49+FLWRFRDATA0506!AB49+TWIGDATA0506!AB49</f>
        <v>0.3472133333333334</v>
      </c>
      <c r="AC49" s="8">
        <f t="shared" si="23"/>
        <v>10.844213333333332</v>
      </c>
      <c r="AD49" s="8">
        <f t="shared" si="24"/>
        <v>10.844213333333332</v>
      </c>
      <c r="AF49" s="5" t="s">
        <v>7</v>
      </c>
      <c r="AG49" s="8">
        <f t="shared" si="25"/>
        <v>10.844213333333332</v>
      </c>
      <c r="AH49" s="5" t="s">
        <v>7</v>
      </c>
      <c r="AI49" s="8">
        <f t="shared" si="26"/>
        <v>5.422106666666666</v>
      </c>
    </row>
    <row r="50" spans="2:35" ht="12">
      <c r="B50" s="5" t="s">
        <v>8</v>
      </c>
      <c r="C50" s="7">
        <f>LEAFDATA0506!C50+FLWRFRDATA0506!C50+TWIGDATA0506!C50</f>
        <v>0.23324888888888892</v>
      </c>
      <c r="D50" s="7">
        <f>LEAFDATA0506!D50+FLWRFRDATA0506!D50+TWIGDATA0506!D50</f>
        <v>0.27286222222222223</v>
      </c>
      <c r="E50" s="7">
        <f>LEAFDATA0506!E50+FLWRFRDATA0506!E50+TWIGDATA0506!E50</f>
        <v>0.27758222222222223</v>
      </c>
      <c r="F50" s="7">
        <f>LEAFDATA0506!F50+FLWRFRDATA0506!F50+TWIGDATA0506!F50</f>
        <v>0.27023555555555556</v>
      </c>
      <c r="G50" s="7">
        <f>LEAFDATA0506!G50+FLWRFRDATA0506!G50+TWIGDATA0506!G50</f>
        <v>0.1946044444444444</v>
      </c>
      <c r="H50" s="7">
        <f>LEAFDATA0506!H50+FLWRFRDATA0506!H50+TWIGDATA0506!H50</f>
        <v>0.19439555555555554</v>
      </c>
      <c r="I50" s="7">
        <f>LEAFDATA0506!I50+FLWRFRDATA0506!I50+TWIGDATA0506!I50</f>
        <v>0.14378666666666667</v>
      </c>
      <c r="J50" s="7">
        <f>LEAFDATA0506!J50+FLWRFRDATA0506!J50+TWIGDATA0506!J50</f>
        <v>0.18923111111111113</v>
      </c>
      <c r="K50" s="7">
        <f>LEAFDATA0506!K50+FLWRFRDATA0506!K50+TWIGDATA0506!K50</f>
        <v>0.44477777777777777</v>
      </c>
      <c r="L50" s="7">
        <f>LEAFDATA0506!L50+FLWRFRDATA0506!L50+TWIGDATA0506!L50</f>
        <v>0.4690444444444445</v>
      </c>
      <c r="M50" s="7">
        <f>LEAFDATA0506!M50+FLWRFRDATA0506!M50+TWIGDATA0506!M50</f>
        <v>0.39631111111111117</v>
      </c>
      <c r="N50" s="7">
        <f>LEAFDATA0506!N50+FLWRFRDATA0506!N50+TWIGDATA0506!N50</f>
        <v>0.27410222222222225</v>
      </c>
      <c r="O50" s="7">
        <f>LEAFDATA0506!O50+FLWRFRDATA0506!O50+TWIGDATA0506!O50</f>
        <v>0.2830755555555555</v>
      </c>
      <c r="P50" s="7">
        <f>LEAFDATA0506!P50+FLWRFRDATA0506!P50+TWIGDATA0506!P50</f>
        <v>0.5485244444444445</v>
      </c>
      <c r="Q50" s="7">
        <f>LEAFDATA0506!Q50+FLWRFRDATA0506!Q50+TWIGDATA0506!Q50</f>
        <v>0.5476577777777778</v>
      </c>
      <c r="R50" s="7">
        <f>LEAFDATA0506!R50+FLWRFRDATA0506!R50+TWIGDATA0506!R50</f>
        <v>0.33303111111111106</v>
      </c>
      <c r="S50" s="7">
        <f>LEAFDATA0506!S50+FLWRFRDATA0506!S50+TWIGDATA0506!S50</f>
        <v>0.42626222222222226</v>
      </c>
      <c r="T50" s="7">
        <f>LEAFDATA0506!T50+FLWRFRDATA0506!T50+TWIGDATA0506!T50</f>
        <v>0.26921333333333336</v>
      </c>
      <c r="U50" s="7">
        <f>LEAFDATA0506!U50+FLWRFRDATA0506!U50+TWIGDATA0506!U50</f>
        <v>0.23490222222222218</v>
      </c>
      <c r="V50" s="7">
        <f>LEAFDATA0506!V50+FLWRFRDATA0506!V50+TWIGDATA0506!V50</f>
        <v>0.4589688888888889</v>
      </c>
      <c r="W50" s="7">
        <f>LEAFDATA0506!W50+FLWRFRDATA0506!W50+TWIGDATA0506!W50</f>
        <v>0.41659999999999997</v>
      </c>
      <c r="X50" s="7">
        <f>LEAFDATA0506!X50+FLWRFRDATA0506!X50+TWIGDATA0506!X50</f>
        <v>0.2746088888888889</v>
      </c>
      <c r="Y50" s="7">
        <f>LEAFDATA0506!Y50+FLWRFRDATA0506!Y50+TWIGDATA0506!Y50</f>
        <v>0.3456355555555556</v>
      </c>
      <c r="Z50" s="7">
        <f>LEAFDATA0506!Z50+FLWRFRDATA0506!Z50+TWIGDATA0506!Z50</f>
        <v>0.23919555555555555</v>
      </c>
      <c r="AA50" s="7">
        <f>LEAFDATA0506!AA50+FLWRFRDATA0506!AA50+TWIGDATA0506!AA50</f>
        <v>0.19995555555555558</v>
      </c>
      <c r="AB50" s="7">
        <f>LEAFDATA0506!AB50+FLWRFRDATA0506!AB50+TWIGDATA0506!AB50</f>
        <v>0.34068888888888893</v>
      </c>
      <c r="AC50" s="8">
        <f t="shared" si="23"/>
        <v>8.278502222222224</v>
      </c>
      <c r="AD50" s="8">
        <f t="shared" si="24"/>
        <v>8.301245360195363</v>
      </c>
      <c r="AF50" s="5" t="s">
        <v>8</v>
      </c>
      <c r="AG50" s="8">
        <f t="shared" si="25"/>
        <v>8.301245360195363</v>
      </c>
      <c r="AH50" s="5" t="s">
        <v>8</v>
      </c>
      <c r="AI50" s="8">
        <f t="shared" si="26"/>
        <v>4.1506226800976815</v>
      </c>
    </row>
    <row r="51" spans="2:39" ht="12">
      <c r="B51" s="5" t="s">
        <v>9</v>
      </c>
      <c r="C51" s="7">
        <f>LEAFDATA0506!C51+FLWRFRDATA0506!C51+TWIGDATA0506!C51</f>
        <v>0.3954888888888889</v>
      </c>
      <c r="D51" s="7">
        <f>LEAFDATA0506!D51+FLWRFRDATA0506!D51+TWIGDATA0506!D51</f>
        <v>0.5541777777777778</v>
      </c>
      <c r="E51" s="7">
        <f>LEAFDATA0506!E51+FLWRFRDATA0506!E51+TWIGDATA0506!E51</f>
        <v>0.35290666666666665</v>
      </c>
      <c r="F51" s="7">
        <f>LEAFDATA0506!F51+FLWRFRDATA0506!F51+TWIGDATA0506!F51</f>
        <v>0.49648444444444445</v>
      </c>
      <c r="G51" s="7">
        <f>LEAFDATA0506!G51+FLWRFRDATA0506!G51+TWIGDATA0506!G51</f>
        <v>0.1716666666666667</v>
      </c>
      <c r="H51" s="7">
        <f>LEAFDATA0506!H51+FLWRFRDATA0506!H51+TWIGDATA0506!H51</f>
        <v>0.16064888888888887</v>
      </c>
      <c r="I51" s="7">
        <f>LEAFDATA0506!I51+FLWRFRDATA0506!I51+TWIGDATA0506!I51</f>
        <v>0.30668888888888896</v>
      </c>
      <c r="J51" s="7">
        <f>LEAFDATA0506!J51+FLWRFRDATA0506!J51+TWIGDATA0506!J51</f>
        <v>0.32080444444444445</v>
      </c>
      <c r="K51" s="7">
        <f>LEAFDATA0506!K51+FLWRFRDATA0506!K51+TWIGDATA0506!K51</f>
        <v>0.5722355555555556</v>
      </c>
      <c r="L51" s="7">
        <f>LEAFDATA0506!L51+FLWRFRDATA0506!L51+TWIGDATA0506!L51</f>
        <v>0.2711022222222222</v>
      </c>
      <c r="M51" s="7">
        <f>LEAFDATA0506!M51+FLWRFRDATA0506!M51+TWIGDATA0506!M51</f>
        <v>0.24247999999999997</v>
      </c>
      <c r="N51" s="7">
        <f>LEAFDATA0506!N51+FLWRFRDATA0506!N51+TWIGDATA0506!N51</f>
        <v>0.19793333333333335</v>
      </c>
      <c r="O51" s="7">
        <f>LEAFDATA0506!O51+FLWRFRDATA0506!O51+TWIGDATA0506!O51</f>
        <v>0.24232444444444445</v>
      </c>
      <c r="P51" s="7">
        <f>LEAFDATA0506!P51+FLWRFRDATA0506!P51+TWIGDATA0506!P51</f>
        <v>0.3860311111111111</v>
      </c>
      <c r="Q51" s="7">
        <f>LEAFDATA0506!Q51+FLWRFRDATA0506!Q51+TWIGDATA0506!Q51</f>
        <v>0.5361777777777779</v>
      </c>
      <c r="R51" s="7">
        <f>LEAFDATA0506!R51+FLWRFRDATA0506!R51+TWIGDATA0506!R51</f>
        <v>0.6258933333333334</v>
      </c>
      <c r="S51" s="7">
        <f>LEAFDATA0506!S51+FLWRFRDATA0506!S51+TWIGDATA0506!S51</f>
        <v>0.5675111111111112</v>
      </c>
      <c r="T51" s="7">
        <f>LEAFDATA0506!T51+FLWRFRDATA0506!T51+TWIGDATA0506!T51</f>
        <v>0.45013777777777775</v>
      </c>
      <c r="U51" s="7">
        <f>LEAFDATA0506!U51+FLWRFRDATA0506!U51+TWIGDATA0506!U51</f>
        <v>0.3464711111111111</v>
      </c>
      <c r="V51" s="7">
        <f>LEAFDATA0506!V51+FLWRFRDATA0506!V51+TWIGDATA0506!V51</f>
        <v>0.3837244444444445</v>
      </c>
      <c r="W51" s="7">
        <f>LEAFDATA0506!W51+FLWRFRDATA0506!W51+TWIGDATA0506!W51</f>
        <v>0.3596311111111111</v>
      </c>
      <c r="X51" s="7">
        <f>LEAFDATA0506!X51+FLWRFRDATA0506!X51+TWIGDATA0506!X51</f>
        <v>0.21927555555555556</v>
      </c>
      <c r="Y51" s="7">
        <f>LEAFDATA0506!Y51+FLWRFRDATA0506!Y51+TWIGDATA0506!Y51</f>
        <v>0.30075999999999997</v>
      </c>
      <c r="Z51" s="7">
        <f>LEAFDATA0506!Z51+FLWRFRDATA0506!Z51+TWIGDATA0506!Z51</f>
        <v>0.3032222222222222</v>
      </c>
      <c r="AA51" s="7">
        <f>LEAFDATA0506!AA51+FLWRFRDATA0506!AA51+TWIGDATA0506!AA51</f>
        <v>0.2587066666666667</v>
      </c>
      <c r="AB51" s="7">
        <f>LEAFDATA0506!AB51+FLWRFRDATA0506!AB51+TWIGDATA0506!AB51</f>
        <v>0.5937866666666667</v>
      </c>
      <c r="AC51" s="8">
        <f t="shared" si="23"/>
        <v>9.616271111111113</v>
      </c>
      <c r="AD51" s="8">
        <f t="shared" si="24"/>
        <v>9.616271111111113</v>
      </c>
      <c r="AF51" s="5" t="s">
        <v>9</v>
      </c>
      <c r="AG51" s="8">
        <f t="shared" si="25"/>
        <v>9.616271111111113</v>
      </c>
      <c r="AH51" s="5" t="s">
        <v>9</v>
      </c>
      <c r="AI51" s="8">
        <f t="shared" si="26"/>
        <v>4.808135555555556</v>
      </c>
      <c r="AK51" s="14" t="s">
        <v>78</v>
      </c>
      <c r="AL51" s="14"/>
      <c r="AM51" s="14"/>
    </row>
    <row r="52" spans="2:39" ht="12">
      <c r="B52" s="5" t="s">
        <v>10</v>
      </c>
      <c r="C52" s="7">
        <f>LEAFDATA0506!C52+FLWRFRDATA0506!C52+TWIGDATA0506!C52</f>
        <v>0.36693777777777775</v>
      </c>
      <c r="D52" s="7">
        <f>LEAFDATA0506!D52+FLWRFRDATA0506!D52+TWIGDATA0506!D52</f>
        <v>0.4893866666666667</v>
      </c>
      <c r="E52" s="7">
        <f>LEAFDATA0506!E52+FLWRFRDATA0506!E52+TWIGDATA0506!E52</f>
        <v>0.29215111111111114</v>
      </c>
      <c r="F52" s="7">
        <f>LEAFDATA0506!F52+FLWRFRDATA0506!F52+TWIGDATA0506!F52</f>
        <v>0.19807999999999998</v>
      </c>
      <c r="G52" s="7">
        <f>LEAFDATA0506!G52+FLWRFRDATA0506!G52+TWIGDATA0506!G52</f>
        <v>0.1627822222222222</v>
      </c>
      <c r="H52" s="7">
        <f>LEAFDATA0506!H52+FLWRFRDATA0506!H52+TWIGDATA0506!H52</f>
        <v>0.14168</v>
      </c>
      <c r="I52" s="7">
        <f>LEAFDATA0506!I52+FLWRFRDATA0506!I52+TWIGDATA0506!I52</f>
        <v>0.17240888888888892</v>
      </c>
      <c r="J52" s="7">
        <f>LEAFDATA0506!J52+FLWRFRDATA0506!J52+TWIGDATA0506!J52</f>
        <v>0.41818222222222223</v>
      </c>
      <c r="K52" s="7">
        <f>LEAFDATA0506!K52+FLWRFRDATA0506!K52+TWIGDATA0506!K52</f>
        <v>0.459871111111111</v>
      </c>
      <c r="L52" s="7">
        <f>LEAFDATA0506!L52+FLWRFRDATA0506!L52+TWIGDATA0506!L52</f>
        <v>0.25639999999999996</v>
      </c>
      <c r="M52" s="7">
        <f>LEAFDATA0506!M52+FLWRFRDATA0506!M52+TWIGDATA0506!M52</f>
        <v>0.24324</v>
      </c>
      <c r="N52" s="7">
        <f>LEAFDATA0506!N52+FLWRFRDATA0506!N52+TWIGDATA0506!N52</f>
        <v>0.15677333333333335</v>
      </c>
      <c r="O52" s="7">
        <f>LEAFDATA0506!O52+FLWRFRDATA0506!O52+TWIGDATA0506!O52</f>
        <v>0.22532888888888886</v>
      </c>
      <c r="P52" s="7">
        <f>LEAFDATA0506!P52+FLWRFRDATA0506!P52+TWIGDATA0506!P52</f>
        <v>0.4079555555555556</v>
      </c>
      <c r="Q52" s="7">
        <f>LEAFDATA0506!Q52+FLWRFRDATA0506!Q52+TWIGDATA0506!Q52</f>
        <v>0.2903688888888889</v>
      </c>
      <c r="R52" s="7">
        <f>LEAFDATA0506!R52+FLWRFRDATA0506!R52+TWIGDATA0506!R52</f>
        <v>0.31544</v>
      </c>
      <c r="S52" s="7">
        <f>LEAFDATA0506!S52+FLWRFRDATA0506!S52+TWIGDATA0506!S52</f>
        <v>0.3720488888888889</v>
      </c>
      <c r="T52" s="7">
        <f>LEAFDATA0506!T52+FLWRFRDATA0506!T52+TWIGDATA0506!T52</f>
        <v>0.17277777777777775</v>
      </c>
      <c r="U52" s="7">
        <f>LEAFDATA0506!U52+FLWRFRDATA0506!U52+TWIGDATA0506!U52</f>
        <v>0.16736444444444448</v>
      </c>
      <c r="V52" s="7">
        <f>LEAFDATA0506!V52+FLWRFRDATA0506!V52+TWIGDATA0506!V52</f>
        <v>0.29928444444444446</v>
      </c>
      <c r="W52" s="7">
        <f>LEAFDATA0506!W52+FLWRFRDATA0506!W52+TWIGDATA0506!W52</f>
        <v>0.18099555555555552</v>
      </c>
      <c r="X52" s="7">
        <f>LEAFDATA0506!X52+FLWRFRDATA0506!X52+TWIGDATA0506!X52</f>
        <v>0.31628888888888884</v>
      </c>
      <c r="Y52" s="7">
        <f>LEAFDATA0506!Y52+FLWRFRDATA0506!Y52+TWIGDATA0506!Y52</f>
        <v>0.16058666666666666</v>
      </c>
      <c r="Z52" s="7">
        <f>LEAFDATA0506!Z52+FLWRFRDATA0506!Z52+TWIGDATA0506!Z52</f>
        <v>0.13387111111111114</v>
      </c>
      <c r="AA52" s="7">
        <f>LEAFDATA0506!AA52+FLWRFRDATA0506!AA52+TWIGDATA0506!AA52</f>
        <v>0.1687511111111111</v>
      </c>
      <c r="AB52" s="7">
        <f>LEAFDATA0506!AB52+FLWRFRDATA0506!AB52+TWIGDATA0506!AB52</f>
        <v>0.36282222222222216</v>
      </c>
      <c r="AC52" s="8">
        <f t="shared" si="23"/>
        <v>6.93177777777778</v>
      </c>
      <c r="AD52" s="8">
        <f t="shared" si="24"/>
        <v>6.912838494231939</v>
      </c>
      <c r="AF52" s="5" t="s">
        <v>10</v>
      </c>
      <c r="AG52" s="8">
        <f t="shared" si="25"/>
        <v>6.912838494231939</v>
      </c>
      <c r="AH52" s="5" t="s">
        <v>10</v>
      </c>
      <c r="AI52" s="8">
        <f t="shared" si="26"/>
        <v>3.4564192471159694</v>
      </c>
      <c r="AK52" s="14"/>
      <c r="AL52" s="14" t="s">
        <v>49</v>
      </c>
      <c r="AM52" s="15">
        <f>AVERAGE(AI51:AI56)</f>
        <v>4.52160800320777</v>
      </c>
    </row>
    <row r="53" spans="2:35" ht="12">
      <c r="B53" s="5" t="s">
        <v>11</v>
      </c>
      <c r="C53" s="7">
        <f>LEAFDATA0506!C53+FLWRFRDATA0506!C53+TWIGDATA0506!C53</f>
        <v>0.33080000000000004</v>
      </c>
      <c r="D53" s="7">
        <f>LEAFDATA0506!D53+FLWRFRDATA0506!D53+TWIGDATA0506!D53</f>
        <v>0.3293688888888889</v>
      </c>
      <c r="E53" s="7">
        <f>LEAFDATA0506!E53+FLWRFRDATA0506!E53+TWIGDATA0506!E53</f>
        <v>0.3477733333333333</v>
      </c>
      <c r="F53" s="7">
        <f>LEAFDATA0506!F53+FLWRFRDATA0506!F53+TWIGDATA0506!F53</f>
        <v>0.22596888888888889</v>
      </c>
      <c r="G53" s="7">
        <f>LEAFDATA0506!G53+FLWRFRDATA0506!G53+TWIGDATA0506!G53</f>
        <v>0.19147111111111115</v>
      </c>
      <c r="H53" s="7">
        <f>LEAFDATA0506!H53+FLWRFRDATA0506!H53+TWIGDATA0506!H53</f>
        <v>0.21224</v>
      </c>
      <c r="I53" s="7">
        <f>LEAFDATA0506!I53+FLWRFRDATA0506!I53+TWIGDATA0506!I53</f>
        <v>0.15250666666666668</v>
      </c>
      <c r="J53" s="7">
        <f>LEAFDATA0506!J53+FLWRFRDATA0506!J53+TWIGDATA0506!J53</f>
        <v>0.1841377777777778</v>
      </c>
      <c r="K53" s="7">
        <f>LEAFDATA0506!K53+FLWRFRDATA0506!K53+TWIGDATA0506!K53</f>
        <v>0.611208888888889</v>
      </c>
      <c r="L53" s="7">
        <f>LEAFDATA0506!L53+FLWRFRDATA0506!L53+TWIGDATA0506!L53</f>
        <v>0.21248</v>
      </c>
      <c r="M53" s="7">
        <f>LEAFDATA0506!M53+FLWRFRDATA0506!M53+TWIGDATA0506!M53</f>
        <v>0.22570222222222228</v>
      </c>
      <c r="N53" s="7">
        <f>LEAFDATA0506!N53+FLWRFRDATA0506!N53+TWIGDATA0506!N53</f>
        <v>0.21977333333333332</v>
      </c>
      <c r="O53" s="7">
        <f>LEAFDATA0506!O53+FLWRFRDATA0506!O53+TWIGDATA0506!O53</f>
        <v>0.29584444444444447</v>
      </c>
      <c r="P53" s="7">
        <f>LEAFDATA0506!P53+FLWRFRDATA0506!P53+TWIGDATA0506!P53</f>
        <v>0.55788</v>
      </c>
      <c r="Q53" s="7">
        <f>LEAFDATA0506!Q53+FLWRFRDATA0506!Q53+TWIGDATA0506!Q53</f>
        <v>0.32802666666666663</v>
      </c>
      <c r="R53" s="7">
        <f>LEAFDATA0506!R53+FLWRFRDATA0506!R53+TWIGDATA0506!R53</f>
        <v>0.5205822222222223</v>
      </c>
      <c r="S53" s="7">
        <f>LEAFDATA0506!S53+FLWRFRDATA0506!S53+TWIGDATA0506!S53</f>
        <v>0.6420666666666667</v>
      </c>
      <c r="T53" s="7">
        <f>LEAFDATA0506!T53+FLWRFRDATA0506!T53+TWIGDATA0506!T53</f>
        <v>0.2839555555555555</v>
      </c>
      <c r="U53" s="7">
        <f>LEAFDATA0506!U53+FLWRFRDATA0506!U53+TWIGDATA0506!U53</f>
        <v>0.195935</v>
      </c>
      <c r="V53" s="7">
        <f>LEAFDATA0506!V53+FLWRFRDATA0506!V53+TWIGDATA0506!V53</f>
        <v>0.3338977777777778</v>
      </c>
      <c r="W53" s="7">
        <f>LEAFDATA0506!W53+FLWRFRDATA0506!W53+TWIGDATA0506!W53</f>
        <v>0.21361333333333332</v>
      </c>
      <c r="X53" s="7">
        <f>LEAFDATA0506!X53+FLWRFRDATA0506!X53+TWIGDATA0506!X53</f>
        <v>0.23167111111111116</v>
      </c>
      <c r="Y53" s="7">
        <f>LEAFDATA0506!Y53+FLWRFRDATA0506!Y53+TWIGDATA0506!Y53</f>
        <v>0.3027288888888889</v>
      </c>
      <c r="Z53" s="7">
        <f>LEAFDATA0506!Z53+FLWRFRDATA0506!Z53+TWIGDATA0506!Z53</f>
        <v>0.18070666666666668</v>
      </c>
      <c r="AA53" s="7">
        <f>LEAFDATA0506!AA53+FLWRFRDATA0506!AA53+TWIGDATA0506!AA53</f>
        <v>0.2068311111111111</v>
      </c>
      <c r="AB53" s="7">
        <f>LEAFDATA0506!AB53+FLWRFRDATA0506!AB53+TWIGDATA0506!AB53</f>
        <v>0.42086222222222225</v>
      </c>
      <c r="AC53" s="8">
        <f t="shared" si="23"/>
        <v>7.9580327777777775</v>
      </c>
      <c r="AD53" s="8">
        <f t="shared" si="24"/>
        <v>7.9580327777777775</v>
      </c>
      <c r="AF53" s="5" t="s">
        <v>11</v>
      </c>
      <c r="AG53" s="8">
        <f t="shared" si="25"/>
        <v>7.9580327777777775</v>
      </c>
      <c r="AH53" s="5" t="s">
        <v>11</v>
      </c>
      <c r="AI53" s="8">
        <f t="shared" si="26"/>
        <v>3.9790163888888888</v>
      </c>
    </row>
    <row r="54" spans="2:36" ht="12">
      <c r="B54" s="5" t="s">
        <v>12</v>
      </c>
      <c r="C54" s="7">
        <f>LEAFDATA0506!C54+FLWRFRDATA0506!C54+TWIGDATA0506!C54</f>
        <v>0.5828533333333333</v>
      </c>
      <c r="D54" s="7">
        <f>LEAFDATA0506!D54+FLWRFRDATA0506!D54+TWIGDATA0506!D54</f>
        <v>0.5225288888888888</v>
      </c>
      <c r="E54" s="7">
        <f>LEAFDATA0506!E54+FLWRFRDATA0506!E54+TWIGDATA0506!E54</f>
        <v>0.5160622222222223</v>
      </c>
      <c r="F54" s="7">
        <f>LEAFDATA0506!F54+FLWRFRDATA0506!F54+TWIGDATA0506!F54</f>
        <v>0.3977866666666667</v>
      </c>
      <c r="G54" s="7">
        <f>LEAFDATA0506!G54+FLWRFRDATA0506!G54+TWIGDATA0506!G54</f>
        <v>0.28476444444444443</v>
      </c>
      <c r="H54" s="7">
        <f>LEAFDATA0506!H54+FLWRFRDATA0506!H54+TWIGDATA0506!H54</f>
        <v>0.3980355555555556</v>
      </c>
      <c r="I54" s="7">
        <f>LEAFDATA0506!I54+FLWRFRDATA0506!I54+TWIGDATA0506!I54</f>
        <v>0.3901422222222222</v>
      </c>
      <c r="J54" s="7">
        <f>LEAFDATA0506!J54+FLWRFRDATA0506!J54+TWIGDATA0506!J54</f>
        <v>0.6125911111111111</v>
      </c>
      <c r="K54" s="7">
        <f>LEAFDATA0506!K54+FLWRFRDATA0506!K54+TWIGDATA0506!K54</f>
        <v>0.6939511111111112</v>
      </c>
      <c r="L54" s="7">
        <f>LEAFDATA0506!L54+FLWRFRDATA0506!L54+TWIGDATA0506!L54</f>
        <v>0.4591333333333334</v>
      </c>
      <c r="M54" s="7">
        <f>LEAFDATA0506!M54+FLWRFRDATA0506!M54+TWIGDATA0506!M54</f>
        <v>0.4815288888888889</v>
      </c>
      <c r="N54" s="7">
        <f>LEAFDATA0506!N54+FLWRFRDATA0506!N54+TWIGDATA0506!N54</f>
        <v>0.32788</v>
      </c>
      <c r="O54" s="7">
        <f>LEAFDATA0506!O54+FLWRFRDATA0506!O54+TWIGDATA0506!O54</f>
        <v>0.40802499999999997</v>
      </c>
      <c r="P54" s="7">
        <f>LEAFDATA0506!P54+FLWRFRDATA0506!P54+TWIGDATA0506!P54</f>
        <v>0.5674355555555556</v>
      </c>
      <c r="Q54" s="7">
        <f>LEAFDATA0506!Q54+FLWRFRDATA0506!Q54+TWIGDATA0506!Q54</f>
        <v>0.7430666666666667</v>
      </c>
      <c r="R54" s="7">
        <f>LEAFDATA0506!R54+FLWRFRDATA0506!R54+TWIGDATA0506!R54</f>
        <v>0.5677955555555556</v>
      </c>
      <c r="S54" s="7">
        <f>LEAFDATA0506!S54+FLWRFRDATA0506!S54+TWIGDATA0506!S54</f>
        <v>0.7254177777777779</v>
      </c>
      <c r="T54" s="7">
        <f>LEAFDATA0506!T54+FLWRFRDATA0506!T54+TWIGDATA0506!T54</f>
        <v>0.4512044444444444</v>
      </c>
      <c r="U54" s="7">
        <f>LEAFDATA0506!U54+FLWRFRDATA0506!U54+TWIGDATA0506!U54</f>
        <v>0.4126933333333333</v>
      </c>
      <c r="V54" s="7">
        <f>LEAFDATA0506!V54+FLWRFRDATA0506!V54+TWIGDATA0506!V54</f>
        <v>0.5475066666666667</v>
      </c>
      <c r="W54" s="7">
        <f>LEAFDATA0506!W54+FLWRFRDATA0506!W54+TWIGDATA0506!W54</f>
        <v>0.2872933333333334</v>
      </c>
      <c r="X54" s="7">
        <f>LEAFDATA0506!X54+FLWRFRDATA0506!X54+TWIGDATA0506!X54</f>
        <v>0.3409066666666667</v>
      </c>
      <c r="Y54" s="7">
        <f>LEAFDATA0506!Y54+FLWRFRDATA0506!Y54+TWIGDATA0506!Y54</f>
        <v>0.43095555555555554</v>
      </c>
      <c r="Z54" s="7">
        <f>LEAFDATA0506!Z54+FLWRFRDATA0506!Z54+TWIGDATA0506!Z54</f>
        <v>0.24074666666666666</v>
      </c>
      <c r="AA54" s="7">
        <f>LEAFDATA0506!AA54+FLWRFRDATA0506!AA54+TWIGDATA0506!AA54</f>
        <v>0.27268888888888887</v>
      </c>
      <c r="AB54" s="7">
        <f>LEAFDATA0506!AB54+FLWRFRDATA0506!AB54+TWIGDATA0506!AB54</f>
        <v>0.5802588888888889</v>
      </c>
      <c r="AC54" s="8">
        <f t="shared" si="23"/>
        <v>12.24325277777778</v>
      </c>
      <c r="AD54" s="8">
        <f t="shared" si="24"/>
        <v>12.27688808760684</v>
      </c>
      <c r="AF54" s="5" t="s">
        <v>12</v>
      </c>
      <c r="AG54" s="8">
        <f t="shared" si="25"/>
        <v>12.27688808760684</v>
      </c>
      <c r="AH54" s="5" t="s">
        <v>12</v>
      </c>
      <c r="AI54" s="8">
        <f t="shared" si="26"/>
        <v>6.13844404380342</v>
      </c>
      <c r="AJ54" s="8" t="s">
        <v>21</v>
      </c>
    </row>
    <row r="55" spans="2:35" ht="12">
      <c r="B55" s="5" t="s">
        <v>13</v>
      </c>
      <c r="C55" s="7">
        <f>LEAFDATA0506!C55+FLWRFRDATA0506!C55+TWIGDATA0506!C55</f>
        <v>0.44051555555555555</v>
      </c>
      <c r="D55" s="7">
        <f>LEAFDATA0506!D55+FLWRFRDATA0506!D55+TWIGDATA0506!D55</f>
        <v>0.5425733333333334</v>
      </c>
      <c r="E55" s="7">
        <f>LEAFDATA0506!E55+FLWRFRDATA0506!E55+TWIGDATA0506!E55</f>
        <v>0.6862933333333333</v>
      </c>
      <c r="F55" s="7">
        <f>LEAFDATA0506!F55+FLWRFRDATA0506!F55+TWIGDATA0506!F55</f>
        <v>0.20786666666666664</v>
      </c>
      <c r="G55" s="7">
        <f>LEAFDATA0506!G55+FLWRFRDATA0506!G55+TWIGDATA0506!G55</f>
        <v>0.15316444444444446</v>
      </c>
      <c r="H55" s="7">
        <f>LEAFDATA0506!H55+FLWRFRDATA0506!H55+TWIGDATA0506!H55</f>
        <v>0.23952</v>
      </c>
      <c r="I55" s="7">
        <f>LEAFDATA0506!I55+FLWRFRDATA0506!I55+TWIGDATA0506!I55</f>
        <v>0.16089777777777775</v>
      </c>
      <c r="J55" s="7">
        <f>LEAFDATA0506!J55+FLWRFRDATA0506!J55+TWIGDATA0506!J55</f>
        <v>0.18661333333333333</v>
      </c>
      <c r="K55" s="7">
        <f>LEAFDATA0506!K55+FLWRFRDATA0506!K55+TWIGDATA0506!K55</f>
        <v>0.50276</v>
      </c>
      <c r="L55" s="7">
        <f>LEAFDATA0506!L55+FLWRFRDATA0506!L55+TWIGDATA0506!L55</f>
        <v>0.33803555555555553</v>
      </c>
      <c r="M55" s="7">
        <f>LEAFDATA0506!M55+FLWRFRDATA0506!M55+TWIGDATA0506!M55</f>
        <v>0.33536</v>
      </c>
      <c r="N55" s="7">
        <f>LEAFDATA0506!N55+FLWRFRDATA0506!N55+TWIGDATA0506!N55</f>
        <v>0.17575555555555553</v>
      </c>
      <c r="O55" s="7">
        <f>LEAFDATA0506!O55+FLWRFRDATA0506!O55+TWIGDATA0506!O55</f>
        <v>0.2784488888888889</v>
      </c>
      <c r="P55" s="7">
        <f>LEAFDATA0506!P55+FLWRFRDATA0506!P55+TWIGDATA0506!P55</f>
        <v>0.6753777777777777</v>
      </c>
      <c r="Q55" s="7">
        <f>LEAFDATA0506!Q55+FLWRFRDATA0506!Q55+TWIGDATA0506!Q55</f>
        <v>0.44834666666666667</v>
      </c>
      <c r="R55" s="7">
        <f>LEAFDATA0506!R55+FLWRFRDATA0506!R55+TWIGDATA0506!R55</f>
        <v>0.3534444444444444</v>
      </c>
      <c r="S55" s="7">
        <f>LEAFDATA0506!S55+FLWRFRDATA0506!S55+TWIGDATA0506!S55</f>
        <v>0.4603066666666667</v>
      </c>
      <c r="T55" s="7">
        <f>LEAFDATA0506!T55+FLWRFRDATA0506!T55+TWIGDATA0506!T55</f>
        <v>0.5485644444444444</v>
      </c>
      <c r="U55" s="7">
        <f>LEAFDATA0506!U55+FLWRFRDATA0506!U55+TWIGDATA0506!U55</f>
        <v>0.3075377777777778</v>
      </c>
      <c r="V55" s="7">
        <f>LEAFDATA0506!V55+FLWRFRDATA0506!V55+TWIGDATA0506!V55</f>
        <v>0.4474666666666667</v>
      </c>
      <c r="W55" s="7">
        <f>LEAFDATA0506!W55+FLWRFRDATA0506!W55+TWIGDATA0506!W55</f>
        <v>0.31327555555555553</v>
      </c>
      <c r="X55" s="7">
        <f>LEAFDATA0506!X55+FLWRFRDATA0506!X55+TWIGDATA0506!X55</f>
        <v>0.46368</v>
      </c>
      <c r="Y55" s="7">
        <f>LEAFDATA0506!Y55+FLWRFRDATA0506!Y55+TWIGDATA0506!Y55</f>
        <v>0.27451555555555557</v>
      </c>
      <c r="Z55" s="7">
        <f>LEAFDATA0506!Z55+FLWRFRDATA0506!Z55+TWIGDATA0506!Z55</f>
        <v>0.2711955555555556</v>
      </c>
      <c r="AA55" s="7">
        <f>LEAFDATA0506!AA55+FLWRFRDATA0506!AA55+TWIGDATA0506!AA55</f>
        <v>0.1911822222222222</v>
      </c>
      <c r="AB55" s="7">
        <f>LEAFDATA0506!AB55+FLWRFRDATA0506!AB55+TWIGDATA0506!AB55</f>
        <v>0.30274666666666666</v>
      </c>
      <c r="AC55" s="8">
        <f t="shared" si="23"/>
        <v>9.305444444444444</v>
      </c>
      <c r="AD55" s="8">
        <f t="shared" si="24"/>
        <v>9.33100885225885</v>
      </c>
      <c r="AF55" s="5" t="s">
        <v>13</v>
      </c>
      <c r="AG55" s="8">
        <f t="shared" si="25"/>
        <v>9.33100885225885</v>
      </c>
      <c r="AH55" s="5" t="s">
        <v>13</v>
      </c>
      <c r="AI55" s="8">
        <f t="shared" si="26"/>
        <v>4.665504426129425</v>
      </c>
    </row>
    <row r="56" spans="2:35" ht="12">
      <c r="B56" s="5" t="s">
        <v>14</v>
      </c>
      <c r="C56" s="7">
        <f>LEAFDATA0506!C56+FLWRFRDATA0506!C56+TWIGDATA0506!C56</f>
        <v>0.3070088888888889</v>
      </c>
      <c r="D56" s="7">
        <f>LEAFDATA0506!D56+FLWRFRDATA0506!D56+TWIGDATA0506!D56</f>
        <v>0.28099555555555555</v>
      </c>
      <c r="E56" s="7">
        <f>LEAFDATA0506!E56+FLWRFRDATA0506!E56+TWIGDATA0506!E56</f>
        <v>0.41618222222222223</v>
      </c>
      <c r="F56" s="7">
        <f>LEAFDATA0506!F56+FLWRFRDATA0506!F56+TWIGDATA0506!F56</f>
        <v>0.30716</v>
      </c>
      <c r="G56" s="7">
        <f>LEAFDATA0506!G56+FLWRFRDATA0506!G56+TWIGDATA0506!G56</f>
        <v>0.17317333333333335</v>
      </c>
      <c r="H56" s="7">
        <f>LEAFDATA0506!H56+FLWRFRDATA0506!H56+TWIGDATA0506!H56</f>
        <v>0.22020444444444448</v>
      </c>
      <c r="I56" s="7">
        <f>LEAFDATA0506!I56+FLWRFRDATA0506!I56+TWIGDATA0506!I56</f>
        <v>0.21613777777777776</v>
      </c>
      <c r="J56" s="7">
        <f>LEAFDATA0506!J56+FLWRFRDATA0506!J56+TWIGDATA0506!J56</f>
        <v>0.3419822222222222</v>
      </c>
      <c r="K56" s="7">
        <f>LEAFDATA0506!K56+FLWRFRDATA0506!K56+TWIGDATA0506!K56</f>
        <v>0.4045822222222223</v>
      </c>
      <c r="L56" s="7">
        <f>LEAFDATA0506!L56+FLWRFRDATA0506!L56+TWIGDATA0506!L56</f>
        <v>0.24917777777777775</v>
      </c>
      <c r="M56" s="7">
        <f>LEAFDATA0506!M56+FLWRFRDATA0506!M56+TWIGDATA0506!M56</f>
        <v>0.1870311111111111</v>
      </c>
      <c r="N56" s="7">
        <f>LEAFDATA0506!N56+FLWRFRDATA0506!N56+TWIGDATA0506!N56</f>
        <v>0.19247999999999998</v>
      </c>
      <c r="O56" s="7">
        <f>LEAFDATA0506!O56+FLWRFRDATA0506!O56+TWIGDATA0506!O56</f>
        <v>0.2690666666666667</v>
      </c>
      <c r="P56" s="7">
        <f>LEAFDATA0506!P56+FLWRFRDATA0506!P56+TWIGDATA0506!P56</f>
        <v>0.39781333333333335</v>
      </c>
      <c r="Q56" s="7">
        <f>LEAFDATA0506!Q56+FLWRFRDATA0506!Q56+TWIGDATA0506!Q56</f>
        <v>0.50272</v>
      </c>
      <c r="R56" s="7">
        <f>LEAFDATA0506!R56+FLWRFRDATA0506!R56+TWIGDATA0506!R56</f>
        <v>0.34400888888888886</v>
      </c>
      <c r="S56" s="7">
        <f>LEAFDATA0506!S56+FLWRFRDATA0506!S56+TWIGDATA0506!S56</f>
        <v>0.4422</v>
      </c>
      <c r="T56" s="7">
        <f>LEAFDATA0506!T56+FLWRFRDATA0506!T56+TWIGDATA0506!T56</f>
        <v>0.4686488888888889</v>
      </c>
      <c r="U56" s="7">
        <f>LEAFDATA0506!U56+FLWRFRDATA0506!U56+TWIGDATA0506!U56</f>
        <v>0.24833333333333335</v>
      </c>
      <c r="V56" s="7">
        <f>LEAFDATA0506!V56+FLWRFRDATA0506!V56+TWIGDATA0506!V56</f>
        <v>0.7947155555555557</v>
      </c>
      <c r="W56" s="7">
        <f>LEAFDATA0506!W56+FLWRFRDATA0506!W56+TWIGDATA0506!W56</f>
        <v>0.2643155555555555</v>
      </c>
      <c r="X56" s="7">
        <f>LEAFDATA0506!X56+FLWRFRDATA0506!X56+TWIGDATA0506!X56</f>
        <v>0.20567111111111114</v>
      </c>
      <c r="Y56" s="7">
        <f>LEAFDATA0506!Y56+FLWRFRDATA0506!Y56+TWIGDATA0506!Y56</f>
        <v>0.2333688888888889</v>
      </c>
      <c r="Z56" s="7">
        <f>LEAFDATA0506!Z56+FLWRFRDATA0506!Z56+TWIGDATA0506!Z56</f>
        <v>0.24820444444444448</v>
      </c>
      <c r="AA56" s="7">
        <f>LEAFDATA0506!AA56+FLWRFRDATA0506!AA56+TWIGDATA0506!AA56</f>
        <v>0.15168</v>
      </c>
      <c r="AB56" s="7">
        <f>LEAFDATA0506!AB56+FLWRFRDATA0506!AB56+TWIGDATA0506!AB56</f>
        <v>0.2750266666666667</v>
      </c>
      <c r="AC56" s="8">
        <f t="shared" si="23"/>
        <v>8.141888888888888</v>
      </c>
      <c r="AD56" s="8">
        <f t="shared" si="24"/>
        <v>8.164256715506713</v>
      </c>
      <c r="AF56" s="5" t="s">
        <v>14</v>
      </c>
      <c r="AG56" s="8">
        <f t="shared" si="25"/>
        <v>8.164256715506713</v>
      </c>
      <c r="AH56" s="5" t="s">
        <v>14</v>
      </c>
      <c r="AI56" s="8">
        <f t="shared" si="26"/>
        <v>4.082128357753357</v>
      </c>
    </row>
    <row r="57" spans="2:39" ht="12">
      <c r="B57" s="5" t="s">
        <v>15</v>
      </c>
      <c r="C57" s="7">
        <f>LEAFDATA0506!C57+FLWRFRDATA0506!C57+TWIGDATA0506!C57</f>
        <v>0.3368711111111111</v>
      </c>
      <c r="D57" s="7">
        <f>LEAFDATA0506!D57+FLWRFRDATA0506!D57+TWIGDATA0506!D57</f>
        <v>0.4385644444444444</v>
      </c>
      <c r="E57" s="7">
        <f>LEAFDATA0506!E57+FLWRFRDATA0506!E57+TWIGDATA0506!E57</f>
        <v>0.17450222222222223</v>
      </c>
      <c r="F57" s="7">
        <f>LEAFDATA0506!F57+FLWRFRDATA0506!F57+TWIGDATA0506!F57</f>
        <v>0.45272888888888885</v>
      </c>
      <c r="G57" s="7">
        <f>LEAFDATA0506!G57+FLWRFRDATA0506!G57+TWIGDATA0506!G57</f>
        <v>0.1623688888888889</v>
      </c>
      <c r="H57" s="7">
        <f>LEAFDATA0506!H57+FLWRFRDATA0506!H57+TWIGDATA0506!H57</f>
        <v>0.2079377777777778</v>
      </c>
      <c r="I57" s="7">
        <f>LEAFDATA0506!I57+FLWRFRDATA0506!I57+TWIGDATA0506!I57</f>
        <v>0.2265688888888889</v>
      </c>
      <c r="J57" s="7">
        <f>LEAFDATA0506!J57+FLWRFRDATA0506!J57+TWIGDATA0506!J57</f>
        <v>0.26112888888888885</v>
      </c>
      <c r="K57" s="7">
        <f>LEAFDATA0506!K57+FLWRFRDATA0506!K57+TWIGDATA0506!K57</f>
        <v>0.4263955555555555</v>
      </c>
      <c r="L57" s="7">
        <f>LEAFDATA0506!L57+FLWRFRDATA0506!L57+TWIGDATA0506!L57</f>
        <v>0.30329333333333336</v>
      </c>
      <c r="M57" s="7">
        <f>LEAFDATA0506!M57+FLWRFRDATA0506!M57+TWIGDATA0506!M57</f>
        <v>0.20595644444444444</v>
      </c>
      <c r="N57" s="7">
        <f>LEAFDATA0506!N57+FLWRFRDATA0506!N57+TWIGDATA0506!N57</f>
        <v>0.21810666666666667</v>
      </c>
      <c r="O57" s="7">
        <f>LEAFDATA0506!O57+FLWRFRDATA0506!O57+TWIGDATA0506!O57</f>
        <v>0.6048</v>
      </c>
      <c r="P57" s="7">
        <f>LEAFDATA0506!P57+FLWRFRDATA0506!P57+TWIGDATA0506!P57</f>
        <v>0.8038755555555555</v>
      </c>
      <c r="Q57" s="7">
        <f>LEAFDATA0506!Q57+FLWRFRDATA0506!Q57+TWIGDATA0506!Q57</f>
        <v>0.38809333333333335</v>
      </c>
      <c r="R57" s="7">
        <f>LEAFDATA0506!R57+FLWRFRDATA0506!R57+TWIGDATA0506!R57</f>
        <v>0.9543999999999999</v>
      </c>
      <c r="S57" s="7">
        <f>LEAFDATA0506!S57+FLWRFRDATA0506!S57+TWIGDATA0506!S57</f>
        <v>1.1921955555555557</v>
      </c>
      <c r="T57" s="7">
        <f>LEAFDATA0506!T57+FLWRFRDATA0506!T57+TWIGDATA0506!T57</f>
        <v>0.632568888888889</v>
      </c>
      <c r="U57" s="7">
        <f>LEAFDATA0506!U57+FLWRFRDATA0506!U57+TWIGDATA0506!U57</f>
        <v>0.33535111111111116</v>
      </c>
      <c r="V57" s="7">
        <f>LEAFDATA0506!V57+FLWRFRDATA0506!V57+TWIGDATA0506!V57</f>
        <v>0.5222844444444446</v>
      </c>
      <c r="W57" s="7">
        <f>LEAFDATA0506!W57+FLWRFRDATA0506!W57+TWIGDATA0506!W57</f>
        <v>0.6771377777777777</v>
      </c>
      <c r="X57" s="7">
        <f>LEAFDATA0506!X57+FLWRFRDATA0506!X57+TWIGDATA0506!X57</f>
        <v>0.5666888888888889</v>
      </c>
      <c r="Y57" s="7">
        <f>LEAFDATA0506!Y57+FLWRFRDATA0506!Y57+TWIGDATA0506!Y57</f>
        <v>0.4716711111111111</v>
      </c>
      <c r="Z57" s="7">
        <f>LEAFDATA0506!Z57+FLWRFRDATA0506!Z57+TWIGDATA0506!Z57</f>
        <v>0.36864888888888886</v>
      </c>
      <c r="AA57" s="7">
        <f>LEAFDATA0506!AA57+FLWRFRDATA0506!AA57+TWIGDATA0506!AA57</f>
        <v>0.2878266666666667</v>
      </c>
      <c r="AB57" s="7">
        <f>LEAFDATA0506!AB57+FLWRFRDATA0506!AB57+TWIGDATA0506!AB57</f>
        <v>0.6876755555555556</v>
      </c>
      <c r="AC57" s="8">
        <f t="shared" si="23"/>
        <v>11.907640888888887</v>
      </c>
      <c r="AD57" s="8">
        <f t="shared" si="24"/>
        <v>11.907640888888887</v>
      </c>
      <c r="AF57" s="5" t="s">
        <v>15</v>
      </c>
      <c r="AG57" s="8">
        <f t="shared" si="25"/>
        <v>11.907640888888887</v>
      </c>
      <c r="AH57" s="5" t="s">
        <v>15</v>
      </c>
      <c r="AI57" s="8">
        <f t="shared" si="26"/>
        <v>5.953820444444443</v>
      </c>
      <c r="AK57" s="14" t="s">
        <v>78</v>
      </c>
      <c r="AL57" s="14"/>
      <c r="AM57" s="14"/>
    </row>
    <row r="58" spans="2:39" ht="12">
      <c r="B58" s="5" t="s">
        <v>16</v>
      </c>
      <c r="C58" s="7">
        <f>LEAFDATA0506!C58+FLWRFRDATA0506!C58+TWIGDATA0506!C58</f>
        <v>0.20199555555555557</v>
      </c>
      <c r="D58" s="7">
        <f>LEAFDATA0506!D58+FLWRFRDATA0506!D58+TWIGDATA0506!D58</f>
        <v>0.3349066666666667</v>
      </c>
      <c r="E58" s="7">
        <f>LEAFDATA0506!E58+FLWRFRDATA0506!E58+TWIGDATA0506!E58</f>
        <v>0.25144000000000005</v>
      </c>
      <c r="F58" s="7">
        <f>LEAFDATA0506!F58+FLWRFRDATA0506!F58+TWIGDATA0506!F58</f>
        <v>0.4545111111111111</v>
      </c>
      <c r="G58" s="7">
        <f>LEAFDATA0506!G58+FLWRFRDATA0506!G58+TWIGDATA0506!G58</f>
        <v>0.15228</v>
      </c>
      <c r="H58" s="7">
        <f>LEAFDATA0506!H58+FLWRFRDATA0506!H58+TWIGDATA0506!H58</f>
        <v>0.17633333333333331</v>
      </c>
      <c r="I58" s="7">
        <f>LEAFDATA0506!I58+FLWRFRDATA0506!I58+TWIGDATA0506!I58</f>
        <v>0.24373333333333333</v>
      </c>
      <c r="J58" s="7">
        <f>LEAFDATA0506!J58+FLWRFRDATA0506!J58+TWIGDATA0506!J58</f>
        <v>0.5767955555555555</v>
      </c>
      <c r="K58" s="7">
        <f>LEAFDATA0506!K58+FLWRFRDATA0506!K58+TWIGDATA0506!K58</f>
        <v>0.8348933333333333</v>
      </c>
      <c r="L58" s="7">
        <f>LEAFDATA0506!L58+FLWRFRDATA0506!L58+TWIGDATA0506!L58</f>
        <v>0.29303555555555555</v>
      </c>
      <c r="M58" s="7">
        <f>LEAFDATA0506!M58+FLWRFRDATA0506!M58+TWIGDATA0506!M58</f>
        <v>0.24312888888888887</v>
      </c>
      <c r="N58" s="7">
        <f>LEAFDATA0506!N58+FLWRFRDATA0506!N58+TWIGDATA0506!N58</f>
        <v>0.29019555555555554</v>
      </c>
      <c r="O58" s="7">
        <f>LEAFDATA0506!O58+FLWRFRDATA0506!O58+TWIGDATA0506!O58</f>
        <v>0.2480222222222222</v>
      </c>
      <c r="P58" s="7">
        <f>LEAFDATA0506!P58+FLWRFRDATA0506!P58+TWIGDATA0506!P58</f>
        <v>0.507448888888889</v>
      </c>
      <c r="Q58" s="7">
        <f>LEAFDATA0506!Q58+FLWRFRDATA0506!Q58+TWIGDATA0506!Q58</f>
        <v>0.4057911111111111</v>
      </c>
      <c r="R58" s="7">
        <f>LEAFDATA0506!R58+FLWRFRDATA0506!R58+TWIGDATA0506!R58</f>
        <v>0.48022666666666664</v>
      </c>
      <c r="S58" s="7">
        <f>LEAFDATA0506!S58+FLWRFRDATA0506!S58+TWIGDATA0506!S58</f>
        <v>0.4682044444444444</v>
      </c>
      <c r="T58" s="7">
        <f>LEAFDATA0506!T58+FLWRFRDATA0506!T58+TWIGDATA0506!T58</f>
        <v>0.19246666666666667</v>
      </c>
      <c r="U58" s="7">
        <f>LEAFDATA0506!U58+FLWRFRDATA0506!U58+TWIGDATA0506!U58</f>
        <v>0.25885777777777774</v>
      </c>
      <c r="V58" s="7">
        <f>LEAFDATA0506!V58+FLWRFRDATA0506!V58+TWIGDATA0506!V58</f>
        <v>0.3565911111111111</v>
      </c>
      <c r="W58" s="7">
        <f>LEAFDATA0506!W58+FLWRFRDATA0506!W58+TWIGDATA0506!W58</f>
        <v>0.2692311111111111</v>
      </c>
      <c r="X58" s="7">
        <f>LEAFDATA0506!X58+FLWRFRDATA0506!X58+TWIGDATA0506!X58</f>
        <v>0.3163822222222223</v>
      </c>
      <c r="Y58" s="7">
        <f>LEAFDATA0506!Y58+FLWRFRDATA0506!Y58+TWIGDATA0506!Y58</f>
        <v>0.11013777777777779</v>
      </c>
      <c r="Z58" s="7">
        <f>LEAFDATA0506!Z58+FLWRFRDATA0506!Z58+TWIGDATA0506!Z58</f>
        <v>0.18699555555555555</v>
      </c>
      <c r="AA58" s="7">
        <f>LEAFDATA0506!AA58+FLWRFRDATA0506!AA58+TWIGDATA0506!AA58</f>
        <v>0.34011111111111114</v>
      </c>
      <c r="AB58" s="7">
        <f>LEAFDATA0506!AB58+FLWRFRDATA0506!AB58+TWIGDATA0506!AB58</f>
        <v>0.39728444444444444</v>
      </c>
      <c r="AC58" s="8">
        <f t="shared" si="23"/>
        <v>8.591000000000001</v>
      </c>
      <c r="AD58" s="8">
        <f t="shared" si="24"/>
        <v>8.567527322404374</v>
      </c>
      <c r="AF58" s="5" t="s">
        <v>16</v>
      </c>
      <c r="AG58" s="8">
        <f t="shared" si="25"/>
        <v>8.567527322404374</v>
      </c>
      <c r="AH58" s="5" t="s">
        <v>16</v>
      </c>
      <c r="AI58" s="8">
        <f t="shared" si="26"/>
        <v>4.283763661202187</v>
      </c>
      <c r="AK58" s="14"/>
      <c r="AL58" s="14" t="s">
        <v>50</v>
      </c>
      <c r="AM58" s="15">
        <f>AVERAGE(AI57:AI62)</f>
        <v>4.357995660108789</v>
      </c>
    </row>
    <row r="59" spans="2:35" ht="12">
      <c r="B59" s="5" t="s">
        <v>17</v>
      </c>
      <c r="C59" s="7">
        <f>LEAFDATA0506!C59+FLWRFRDATA0506!C59+TWIGDATA0506!C59</f>
        <v>0.22409333333333337</v>
      </c>
      <c r="D59" s="7">
        <f>LEAFDATA0506!D59+FLWRFRDATA0506!D59+TWIGDATA0506!D59</f>
        <v>0.30276444444444445</v>
      </c>
      <c r="E59" s="7">
        <f>LEAFDATA0506!E59+FLWRFRDATA0506!E59+TWIGDATA0506!E59</f>
        <v>0.3698666666666667</v>
      </c>
      <c r="F59" s="7">
        <f>LEAFDATA0506!F59+FLWRFRDATA0506!F59+TWIGDATA0506!F59</f>
        <v>0.23996444444444445</v>
      </c>
      <c r="G59" s="7">
        <f>LEAFDATA0506!G59+FLWRFRDATA0506!G59+TWIGDATA0506!G59</f>
        <v>0.2263066666666667</v>
      </c>
      <c r="H59" s="7">
        <f>LEAFDATA0506!H59+FLWRFRDATA0506!H59+TWIGDATA0506!H59</f>
        <v>0.32736</v>
      </c>
      <c r="I59" s="7">
        <f>LEAFDATA0506!I59+FLWRFRDATA0506!I59+TWIGDATA0506!I59</f>
        <v>0.27879111111111116</v>
      </c>
      <c r="J59" s="7">
        <f>LEAFDATA0506!J59+FLWRFRDATA0506!J59+TWIGDATA0506!J59</f>
        <v>0.2743777777777778</v>
      </c>
      <c r="K59" s="7">
        <f>LEAFDATA0506!K59+FLWRFRDATA0506!K59+TWIGDATA0506!K59</f>
        <v>0.8737911111111112</v>
      </c>
      <c r="L59" s="7">
        <f>LEAFDATA0506!L59+FLWRFRDATA0506!L59+TWIGDATA0506!L59</f>
        <v>0.30452444444444443</v>
      </c>
      <c r="M59" s="7">
        <f>LEAFDATA0506!M59+FLWRFRDATA0506!M59+TWIGDATA0506!M59</f>
        <v>0.23396444444444442</v>
      </c>
      <c r="N59" s="7">
        <f>LEAFDATA0506!N59+FLWRFRDATA0506!N59+TWIGDATA0506!N59</f>
        <v>0.18090666666666663</v>
      </c>
      <c r="O59" s="7">
        <f>LEAFDATA0506!O59+FLWRFRDATA0506!O59+TWIGDATA0506!O59</f>
        <v>0.27855555555555556</v>
      </c>
      <c r="P59" s="7">
        <f>LEAFDATA0506!P59+FLWRFRDATA0506!P59+TWIGDATA0506!P59</f>
        <v>1.2886266666666666</v>
      </c>
      <c r="Q59" s="7">
        <f>LEAFDATA0506!Q59+FLWRFRDATA0506!Q59+TWIGDATA0506!Q59</f>
        <v>0.3453866666666667</v>
      </c>
      <c r="R59" s="7">
        <f>LEAFDATA0506!R59+FLWRFRDATA0506!R59+TWIGDATA0506!R59</f>
        <v>0.4075511111111111</v>
      </c>
      <c r="S59" s="7">
        <f>LEAFDATA0506!S59+FLWRFRDATA0506!S59+TWIGDATA0506!S59</f>
        <v>0.42806222222222223</v>
      </c>
      <c r="T59" s="7">
        <f>LEAFDATA0506!T59+FLWRFRDATA0506!T59+TWIGDATA0506!T59</f>
        <v>0.31124000000000007</v>
      </c>
      <c r="U59" s="7">
        <f>LEAFDATA0506!U59+FLWRFRDATA0506!U59+TWIGDATA0506!U59</f>
        <v>0.18285333333333334</v>
      </c>
      <c r="V59" s="7">
        <f>LEAFDATA0506!V59+FLWRFRDATA0506!V59+TWIGDATA0506!V59</f>
        <v>0.3476177777777778</v>
      </c>
      <c r="W59" s="7">
        <f>LEAFDATA0506!W59+FLWRFRDATA0506!W59+TWIGDATA0506!W59</f>
        <v>0.22429333333333334</v>
      </c>
      <c r="X59" s="7">
        <f>LEAFDATA0506!X59+FLWRFRDATA0506!X59+TWIGDATA0506!X59</f>
        <v>0.23213777777777778</v>
      </c>
      <c r="Y59" s="7">
        <f>LEAFDATA0506!Y59+FLWRFRDATA0506!Y59+TWIGDATA0506!Y59</f>
        <v>0.22513777777777777</v>
      </c>
      <c r="Z59" s="7">
        <f>LEAFDATA0506!Z59+FLWRFRDATA0506!Z59+TWIGDATA0506!Z59</f>
        <v>0.133</v>
      </c>
      <c r="AA59" s="7">
        <f>LEAFDATA0506!AA59+FLWRFRDATA0506!AA59+TWIGDATA0506!AA59</f>
        <v>0.19710666666666668</v>
      </c>
      <c r="AB59" s="7">
        <f>LEAFDATA0506!AB59+FLWRFRDATA0506!AB59+TWIGDATA0506!AB59</f>
        <v>0.39104</v>
      </c>
      <c r="AC59" s="8">
        <f t="shared" si="23"/>
        <v>8.82932</v>
      </c>
      <c r="AD59" s="8">
        <f t="shared" si="24"/>
        <v>8.82932</v>
      </c>
      <c r="AF59" s="5" t="s">
        <v>17</v>
      </c>
      <c r="AG59" s="8">
        <f t="shared" si="25"/>
        <v>8.82932</v>
      </c>
      <c r="AH59" s="5" t="s">
        <v>17</v>
      </c>
      <c r="AI59" s="8">
        <f t="shared" si="26"/>
        <v>4.41466</v>
      </c>
    </row>
    <row r="60" spans="2:35" ht="12">
      <c r="B60" s="5" t="s">
        <v>18</v>
      </c>
      <c r="C60" s="7">
        <f>LEAFDATA0506!C60+FLWRFRDATA0506!C60+TWIGDATA0506!C60</f>
        <v>0.6886177777777778</v>
      </c>
      <c r="D60" s="7">
        <f>LEAFDATA0506!D60+FLWRFRDATA0506!D60+TWIGDATA0506!D60</f>
        <v>0.3171333333333334</v>
      </c>
      <c r="E60" s="7">
        <f>LEAFDATA0506!E60+FLWRFRDATA0506!E60+TWIGDATA0506!E60</f>
        <v>0.4016266666666667</v>
      </c>
      <c r="F60" s="7">
        <f>LEAFDATA0506!F60+FLWRFRDATA0506!F60+TWIGDATA0506!F60</f>
        <v>0.30084444444444447</v>
      </c>
      <c r="G60" s="7">
        <f>LEAFDATA0506!G60+FLWRFRDATA0506!G60+TWIGDATA0506!G60</f>
        <v>0.15436444444444442</v>
      </c>
      <c r="H60" s="7">
        <f>LEAFDATA0506!H60+FLWRFRDATA0506!H60+TWIGDATA0506!H60</f>
        <v>0.18324000000000001</v>
      </c>
      <c r="I60" s="7">
        <f>LEAFDATA0506!I60+FLWRFRDATA0506!I60+TWIGDATA0506!I60</f>
        <v>0.19128</v>
      </c>
      <c r="J60" s="7">
        <f>LEAFDATA0506!J60+FLWRFRDATA0506!J60+TWIGDATA0506!J60</f>
        <v>0.1695822222222222</v>
      </c>
      <c r="K60" s="7">
        <f>LEAFDATA0506!K60+FLWRFRDATA0506!K60+TWIGDATA0506!K60</f>
        <v>0.3321866666666667</v>
      </c>
      <c r="L60" s="7">
        <f>LEAFDATA0506!L60+FLWRFRDATA0506!L60+TWIGDATA0506!L60</f>
        <v>0.2677866666666667</v>
      </c>
      <c r="M60" s="7">
        <f>LEAFDATA0506!M60+FLWRFRDATA0506!M60+TWIGDATA0506!M60</f>
        <v>0.21370666666666666</v>
      </c>
      <c r="N60" s="7">
        <f>LEAFDATA0506!N60+FLWRFRDATA0506!N60+TWIGDATA0506!N60</f>
        <v>0.11991555555555557</v>
      </c>
      <c r="O60" s="7">
        <f>LEAFDATA0506!O60+FLWRFRDATA0506!O60+TWIGDATA0506!O60</f>
        <v>0.21163555555555558</v>
      </c>
      <c r="P60" s="7">
        <f>LEAFDATA0506!P60+FLWRFRDATA0506!P60+TWIGDATA0506!P60</f>
        <v>0.6033644444444445</v>
      </c>
      <c r="Q60" s="7">
        <f>LEAFDATA0506!Q60+FLWRFRDATA0506!Q60+TWIGDATA0506!Q60</f>
        <v>0.37048444444444445</v>
      </c>
      <c r="R60" s="7">
        <f>LEAFDATA0506!R60+FLWRFRDATA0506!R60+TWIGDATA0506!R60</f>
        <v>0.29721333333333333</v>
      </c>
      <c r="S60" s="7">
        <f>LEAFDATA0506!S60+FLWRFRDATA0506!S60+TWIGDATA0506!S60</f>
        <v>0.4937288888888889</v>
      </c>
      <c r="T60" s="7">
        <f>LEAFDATA0506!T60+FLWRFRDATA0506!T60+TWIGDATA0506!T60</f>
        <v>0.27208</v>
      </c>
      <c r="U60" s="7">
        <f>LEAFDATA0506!U60+FLWRFRDATA0506!U60+TWIGDATA0506!U60</f>
        <v>0.2835111111111111</v>
      </c>
      <c r="V60" s="7">
        <f>LEAFDATA0506!V60+FLWRFRDATA0506!V60+TWIGDATA0506!V60</f>
        <v>0.3803155555555556</v>
      </c>
      <c r="W60" s="7">
        <f>LEAFDATA0506!W60+FLWRFRDATA0506!W60+TWIGDATA0506!W60</f>
        <v>0.13850666666666667</v>
      </c>
      <c r="X60" s="7">
        <f>LEAFDATA0506!X60+FLWRFRDATA0506!X60+TWIGDATA0506!X60</f>
        <v>0.14406222222222223</v>
      </c>
      <c r="Y60" s="7">
        <f>LEAFDATA0506!Y60+FLWRFRDATA0506!Y60+TWIGDATA0506!Y60</f>
        <v>0.30739555555555553</v>
      </c>
      <c r="Z60" s="7">
        <f>LEAFDATA0506!Z60+FLWRFRDATA0506!Z60+TWIGDATA0506!Z60</f>
        <v>0.2230177777777778</v>
      </c>
      <c r="AA60" s="7">
        <f>LEAFDATA0506!AA60+FLWRFRDATA0506!AA60+TWIGDATA0506!AA60</f>
        <v>0.3367244444444445</v>
      </c>
      <c r="AB60" s="7">
        <f>LEAFDATA0506!AB60+FLWRFRDATA0506!AB60+TWIGDATA0506!AB60</f>
        <v>0.27668000000000004</v>
      </c>
      <c r="AC60" s="8">
        <f t="shared" si="23"/>
        <v>7.679004444444444</v>
      </c>
      <c r="AD60" s="8">
        <f t="shared" si="24"/>
        <v>7.679004444444444</v>
      </c>
      <c r="AF60" s="5" t="s">
        <v>18</v>
      </c>
      <c r="AG60" s="8">
        <f t="shared" si="25"/>
        <v>7.679004444444444</v>
      </c>
      <c r="AH60" s="5" t="s">
        <v>18</v>
      </c>
      <c r="AI60" s="8">
        <f t="shared" si="26"/>
        <v>3.839502222222222</v>
      </c>
    </row>
    <row r="61" spans="2:35" ht="12">
      <c r="B61" s="5" t="s">
        <v>19</v>
      </c>
      <c r="C61" s="7">
        <f>LEAFDATA0506!C61+FLWRFRDATA0506!C61+TWIGDATA0506!C61</f>
        <v>0.18800000000000003</v>
      </c>
      <c r="D61" s="7">
        <f>LEAFDATA0506!D61+FLWRFRDATA0506!D61+TWIGDATA0506!D61</f>
        <v>0.23332</v>
      </c>
      <c r="E61" s="7">
        <f>LEAFDATA0506!E61+FLWRFRDATA0506!E61+TWIGDATA0506!E61</f>
        <v>0.28589</v>
      </c>
      <c r="F61" s="7">
        <f>LEAFDATA0506!F61+FLWRFRDATA0506!F61+TWIGDATA0506!F61</f>
        <v>0.19990666666666665</v>
      </c>
      <c r="G61" s="7">
        <f>LEAFDATA0506!G61+FLWRFRDATA0506!G61+TWIGDATA0506!G61</f>
        <v>0.16306666666666667</v>
      </c>
      <c r="H61" s="7">
        <f>LEAFDATA0506!H61+FLWRFRDATA0506!H61+TWIGDATA0506!H61</f>
        <v>0.23528888888888888</v>
      </c>
      <c r="I61" s="7">
        <f>LEAFDATA0506!I61+FLWRFRDATA0506!I61+TWIGDATA0506!I61</f>
        <v>0.19299999999999998</v>
      </c>
      <c r="J61" s="7">
        <f>LEAFDATA0506!J61+FLWRFRDATA0506!J61+TWIGDATA0506!J61</f>
        <v>0.2810088888888889</v>
      </c>
      <c r="K61" s="7">
        <f>LEAFDATA0506!K61+FLWRFRDATA0506!K61+TWIGDATA0506!K61</f>
        <v>0.4836222222222221</v>
      </c>
      <c r="L61" s="7">
        <f>LEAFDATA0506!L61+FLWRFRDATA0506!L61+TWIGDATA0506!L61</f>
        <v>0.3627955555555556</v>
      </c>
      <c r="M61" s="7">
        <f>LEAFDATA0506!M61+FLWRFRDATA0506!M61+TWIGDATA0506!M61</f>
        <v>0.20326666666666665</v>
      </c>
      <c r="N61" s="7">
        <f>LEAFDATA0506!N61+FLWRFRDATA0506!N61+TWIGDATA0506!N61</f>
        <v>0.25047555555555556</v>
      </c>
      <c r="O61" s="7">
        <f>LEAFDATA0506!O61+FLWRFRDATA0506!O61+TWIGDATA0506!O61</f>
        <v>0.2614711111111111</v>
      </c>
      <c r="P61" s="7">
        <f>LEAFDATA0506!P61+FLWRFRDATA0506!P61+TWIGDATA0506!P61</f>
        <v>0.4433155555555556</v>
      </c>
      <c r="Q61" s="7">
        <f>LEAFDATA0506!Q61+FLWRFRDATA0506!Q61+TWIGDATA0506!Q61</f>
        <v>0.41834666666666676</v>
      </c>
      <c r="R61" s="7">
        <f>LEAFDATA0506!R61+FLWRFRDATA0506!R61+TWIGDATA0506!R61</f>
        <v>0.24486666666666668</v>
      </c>
      <c r="S61" s="7">
        <f>LEAFDATA0506!S61+FLWRFRDATA0506!S61+TWIGDATA0506!S61</f>
        <v>0.3153111111111111</v>
      </c>
      <c r="T61" s="7">
        <f>LEAFDATA0506!T61+FLWRFRDATA0506!T61+TWIGDATA0506!T61</f>
        <v>0.38360444444444447</v>
      </c>
      <c r="U61" s="7">
        <f>LEAFDATA0506!U61+FLWRFRDATA0506!U61+TWIGDATA0506!U61</f>
        <v>0.25079555555555555</v>
      </c>
      <c r="V61" s="7">
        <f>LEAFDATA0506!V61+FLWRFRDATA0506!V61+TWIGDATA0506!V61</f>
        <v>0.293665</v>
      </c>
      <c r="W61" s="7">
        <f>LEAFDATA0506!W61+FLWRFRDATA0506!W61+TWIGDATA0506!W61</f>
        <v>0.15095555555555557</v>
      </c>
      <c r="X61" s="7">
        <f>LEAFDATA0506!X61+FLWRFRDATA0506!X61+TWIGDATA0506!X61</f>
        <v>0.19944444444444445</v>
      </c>
      <c r="Y61" s="7">
        <f>LEAFDATA0506!Y61+FLWRFRDATA0506!Y61+TWIGDATA0506!Y61</f>
        <v>0.33462666666666674</v>
      </c>
      <c r="Z61" s="7">
        <f>LEAFDATA0506!Z61+FLWRFRDATA0506!Z61+TWIGDATA0506!Z61</f>
        <v>0.13300444444444443</v>
      </c>
      <c r="AA61" s="7">
        <f>LEAFDATA0506!AA61+FLWRFRDATA0506!AA61+TWIGDATA0506!AA61</f>
        <v>0.16848888888888888</v>
      </c>
      <c r="AB61" s="7">
        <f>LEAFDATA0506!AB61+FLWRFRDATA0506!AB61+TWIGDATA0506!AB61</f>
        <v>0.32427555555555554</v>
      </c>
      <c r="AC61" s="8">
        <f t="shared" si="23"/>
        <v>7.001812777777777</v>
      </c>
      <c r="AD61" s="8">
        <f t="shared" si="24"/>
        <v>7.0210485271672765</v>
      </c>
      <c r="AF61" s="5" t="s">
        <v>19</v>
      </c>
      <c r="AG61" s="8">
        <f t="shared" si="25"/>
        <v>7.0210485271672765</v>
      </c>
      <c r="AH61" s="5" t="s">
        <v>19</v>
      </c>
      <c r="AI61" s="8">
        <f t="shared" si="26"/>
        <v>3.5105242635836382</v>
      </c>
    </row>
    <row r="62" spans="2:35" ht="12">
      <c r="B62" s="5" t="s">
        <v>20</v>
      </c>
      <c r="C62" s="7">
        <f>LEAFDATA0506!C62+FLWRFRDATA0506!C62+TWIGDATA0506!C62</f>
        <v>0.20763555555555557</v>
      </c>
      <c r="D62" s="7">
        <f>LEAFDATA0506!D62+FLWRFRDATA0506!D62+TWIGDATA0506!D62</f>
        <v>0.35082666666666673</v>
      </c>
      <c r="E62" s="7">
        <f>LEAFDATA0506!E62+FLWRFRDATA0506!E62+TWIGDATA0506!E62</f>
        <v>0.3611777777777778</v>
      </c>
      <c r="F62" s="7">
        <f>LEAFDATA0506!F62+FLWRFRDATA0506!F62+TWIGDATA0506!F62</f>
        <v>0.2061111111111111</v>
      </c>
      <c r="G62" s="7">
        <f>LEAFDATA0506!G62+FLWRFRDATA0506!G62+TWIGDATA0506!G62</f>
        <v>0.14368444444444445</v>
      </c>
      <c r="H62" s="7">
        <f>LEAFDATA0506!H62+FLWRFRDATA0506!H62+TWIGDATA0506!H62</f>
        <v>0.14440500000000003</v>
      </c>
      <c r="I62" s="7">
        <f>LEAFDATA0506!I62+FLWRFRDATA0506!I62+TWIGDATA0506!I62</f>
        <v>0.140165</v>
      </c>
      <c r="J62" s="7">
        <f>LEAFDATA0506!J62+FLWRFRDATA0506!J62+TWIGDATA0506!J62</f>
        <v>0.2442133333333333</v>
      </c>
      <c r="K62" s="7">
        <f>LEAFDATA0506!K62+FLWRFRDATA0506!K62+TWIGDATA0506!K62</f>
        <v>0.6824933333333334</v>
      </c>
      <c r="L62" s="7">
        <f>LEAFDATA0506!L62+FLWRFRDATA0506!L62+TWIGDATA0506!L62</f>
        <v>0.34361777777777774</v>
      </c>
      <c r="M62" s="7">
        <f>LEAFDATA0506!M62+FLWRFRDATA0506!M62+TWIGDATA0506!M62</f>
        <v>0.18853333333333336</v>
      </c>
      <c r="N62" s="7">
        <f>LEAFDATA0506!N62+FLWRFRDATA0506!N62+TWIGDATA0506!N62</f>
        <v>0.41974222222222224</v>
      </c>
      <c r="O62" s="7">
        <f>LEAFDATA0506!O62+FLWRFRDATA0506!O62+TWIGDATA0506!O62</f>
        <v>0.2642177777777778</v>
      </c>
      <c r="P62" s="7">
        <f>LEAFDATA0506!P62+FLWRFRDATA0506!P62+TWIGDATA0506!P62</f>
        <v>0.3977072222222222</v>
      </c>
      <c r="Q62" s="7">
        <f>LEAFDATA0506!Q62+FLWRFRDATA0506!Q62+TWIGDATA0506!Q62</f>
        <v>0.51596</v>
      </c>
      <c r="R62" s="7">
        <f>LEAFDATA0506!R62+FLWRFRDATA0506!R62+TWIGDATA0506!R62</f>
        <v>0.4788311111111111</v>
      </c>
      <c r="S62" s="7">
        <f>LEAFDATA0506!S62+FLWRFRDATA0506!S62+TWIGDATA0506!S62</f>
        <v>0.5644533333333334</v>
      </c>
      <c r="T62" s="7">
        <f>LEAFDATA0506!T62+FLWRFRDATA0506!T62+TWIGDATA0506!T62</f>
        <v>0.40283111111111114</v>
      </c>
      <c r="U62" s="7">
        <f>LEAFDATA0506!U62+FLWRFRDATA0506!U62+TWIGDATA0506!U62</f>
        <v>0.2282088888888889</v>
      </c>
      <c r="V62" s="7">
        <f>LEAFDATA0506!V62+FLWRFRDATA0506!V62+TWIGDATA0506!V62</f>
        <v>0.5148355555555556</v>
      </c>
      <c r="W62" s="7">
        <f>LEAFDATA0506!W62+FLWRFRDATA0506!W62+TWIGDATA0506!W62</f>
        <v>0.1898488888888889</v>
      </c>
      <c r="X62" s="7">
        <f>LEAFDATA0506!X62+FLWRFRDATA0506!X62+TWIGDATA0506!X62</f>
        <v>0.28435555555555553</v>
      </c>
      <c r="Y62" s="7">
        <f>LEAFDATA0506!Y62+FLWRFRDATA0506!Y62+TWIGDATA0506!Y62</f>
        <v>0.30131111111111114</v>
      </c>
      <c r="Z62" s="7">
        <f>LEAFDATA0506!Z62+FLWRFRDATA0506!Z62+TWIGDATA0506!Z62</f>
        <v>0.17395555555555559</v>
      </c>
      <c r="AA62" s="7">
        <f>LEAFDATA0506!AA62+FLWRFRDATA0506!AA62+TWIGDATA0506!AA62</f>
        <v>0.1629955555555556</v>
      </c>
      <c r="AB62" s="7">
        <f>LEAFDATA0506!AB62+FLWRFRDATA0506!AB62+TWIGDATA0506!AB62</f>
        <v>0.3565733333333333</v>
      </c>
      <c r="AC62" s="8">
        <f t="shared" si="23"/>
        <v>8.268690555555558</v>
      </c>
      <c r="AD62" s="8">
        <f t="shared" si="24"/>
        <v>8.291406738400491</v>
      </c>
      <c r="AF62" s="5" t="s">
        <v>20</v>
      </c>
      <c r="AG62" s="8">
        <f t="shared" si="25"/>
        <v>8.291406738400491</v>
      </c>
      <c r="AH62" s="5" t="s">
        <v>20</v>
      </c>
      <c r="AI62" s="8">
        <f t="shared" si="26"/>
        <v>4.145703369200246</v>
      </c>
    </row>
    <row r="64" spans="2:35" s="2" customFormat="1" ht="12">
      <c r="B64" s="4" t="s">
        <v>2</v>
      </c>
      <c r="C64" s="3">
        <f>C11</f>
        <v>38635</v>
      </c>
      <c r="D64" s="3">
        <f aca="true" t="shared" si="27" ref="D64:AB64">D11</f>
        <v>38649</v>
      </c>
      <c r="E64" s="3">
        <f t="shared" si="27"/>
        <v>38663</v>
      </c>
      <c r="F64" s="3">
        <f t="shared" si="27"/>
        <v>38677</v>
      </c>
      <c r="G64" s="3">
        <f t="shared" si="27"/>
        <v>38691</v>
      </c>
      <c r="H64" s="3">
        <f t="shared" si="27"/>
        <v>38705</v>
      </c>
      <c r="I64" s="3">
        <f t="shared" si="27"/>
        <v>38719</v>
      </c>
      <c r="J64" s="3">
        <f t="shared" si="27"/>
        <v>38734</v>
      </c>
      <c r="K64" s="3">
        <f t="shared" si="27"/>
        <v>38747</v>
      </c>
      <c r="L64" s="3">
        <f t="shared" si="27"/>
        <v>38762</v>
      </c>
      <c r="M64" s="3">
        <f t="shared" si="27"/>
        <v>38775</v>
      </c>
      <c r="N64" s="3">
        <f t="shared" si="27"/>
        <v>38789</v>
      </c>
      <c r="O64" s="3">
        <f t="shared" si="27"/>
        <v>38803</v>
      </c>
      <c r="P64" s="3">
        <f t="shared" si="27"/>
        <v>38817</v>
      </c>
      <c r="Q64" s="3">
        <f t="shared" si="27"/>
        <v>38831</v>
      </c>
      <c r="R64" s="3">
        <f t="shared" si="27"/>
        <v>38845</v>
      </c>
      <c r="S64" s="3">
        <f t="shared" si="27"/>
        <v>38860</v>
      </c>
      <c r="T64" s="3">
        <f t="shared" si="27"/>
        <v>38873</v>
      </c>
      <c r="U64" s="3">
        <f t="shared" si="27"/>
        <v>38887</v>
      </c>
      <c r="V64" s="3">
        <f t="shared" si="27"/>
        <v>38902</v>
      </c>
      <c r="W64" s="3">
        <f t="shared" si="27"/>
        <v>38915</v>
      </c>
      <c r="X64" s="3">
        <f t="shared" si="27"/>
        <v>38930</v>
      </c>
      <c r="Y64" s="3">
        <f t="shared" si="27"/>
        <v>38943</v>
      </c>
      <c r="Z64" s="3">
        <f t="shared" si="27"/>
        <v>38957</v>
      </c>
      <c r="AA64" s="3">
        <f t="shared" si="27"/>
        <v>38971</v>
      </c>
      <c r="AB64" s="3">
        <f t="shared" si="27"/>
        <v>38985</v>
      </c>
      <c r="AC64" s="11"/>
      <c r="AG64" s="11">
        <f>AVERAGE(AG45:AG62)</f>
        <v>8.846147277036707</v>
      </c>
      <c r="AI64" s="11">
        <f>AVERAGE(AI45:AI62)</f>
        <v>4.423073638518353</v>
      </c>
    </row>
    <row r="65" spans="2:31" ht="12">
      <c r="B65" s="5" t="s">
        <v>22</v>
      </c>
      <c r="C65" s="8">
        <f aca="true" t="shared" si="28" ref="C65:L65">AVERAGE(C45:C50)</f>
        <v>0.37290148148148144</v>
      </c>
      <c r="D65" s="8">
        <f t="shared" si="28"/>
        <v>0.32597259259259254</v>
      </c>
      <c r="E65" s="8">
        <f t="shared" si="28"/>
        <v>0.3296096296296296</v>
      </c>
      <c r="F65" s="8">
        <f t="shared" si="28"/>
        <v>0.3839494444444444</v>
      </c>
      <c r="G65" s="8">
        <f t="shared" si="28"/>
        <v>0.2177740740740741</v>
      </c>
      <c r="H65" s="8">
        <f t="shared" si="28"/>
        <v>0.2970674074074074</v>
      </c>
      <c r="I65" s="8">
        <f t="shared" si="28"/>
        <v>0.2533703703703704</v>
      </c>
      <c r="J65" s="8">
        <f t="shared" si="28"/>
        <v>0.33039425925925925</v>
      </c>
      <c r="K65" s="8">
        <f t="shared" si="28"/>
        <v>0.7071192592592593</v>
      </c>
      <c r="L65" s="8">
        <f t="shared" si="28"/>
        <v>0.32111925925925927</v>
      </c>
      <c r="M65" s="8">
        <f aca="true" t="shared" si="29" ref="M65:V65">AVERAGE(M45:M50)</f>
        <v>0.3130481481481482</v>
      </c>
      <c r="N65" s="8">
        <f t="shared" si="29"/>
        <v>0.31312148148148145</v>
      </c>
      <c r="O65" s="8">
        <f t="shared" si="29"/>
        <v>0.3395859259259259</v>
      </c>
      <c r="P65" s="8">
        <f t="shared" si="29"/>
        <v>0.5631940740740741</v>
      </c>
      <c r="Q65" s="8">
        <f t="shared" si="29"/>
        <v>0.3826362962962963</v>
      </c>
      <c r="R65" s="8">
        <f t="shared" si="29"/>
        <v>0.4046496296296296</v>
      </c>
      <c r="S65" s="8">
        <f t="shared" si="29"/>
        <v>0.36089592592592595</v>
      </c>
      <c r="T65" s="8">
        <f t="shared" si="29"/>
        <v>0.34443694444444445</v>
      </c>
      <c r="U65" s="8">
        <f t="shared" si="29"/>
        <v>0.2678844444444444</v>
      </c>
      <c r="V65" s="8">
        <f t="shared" si="29"/>
        <v>0.35016962962962966</v>
      </c>
      <c r="W65" s="8">
        <f aca="true" t="shared" si="30" ref="W65:AB65">AVERAGE(W45:W50)</f>
        <v>0.33404518518518517</v>
      </c>
      <c r="X65" s="8">
        <f t="shared" si="30"/>
        <v>0.21105703703703704</v>
      </c>
      <c r="Y65" s="8">
        <f t="shared" si="30"/>
        <v>0.24230879629629629</v>
      </c>
      <c r="Z65" s="8">
        <f t="shared" si="30"/>
        <v>0.2508711111111111</v>
      </c>
      <c r="AA65" s="8">
        <f t="shared" si="30"/>
        <v>0.22826824074074079</v>
      </c>
      <c r="AB65" s="8">
        <f t="shared" si="30"/>
        <v>0.32999333333333336</v>
      </c>
      <c r="AD65" s="8">
        <f>AVERAGE(AD45:AD50)</f>
        <v>8.779234504477005</v>
      </c>
      <c r="AE65" s="12" t="s">
        <v>33</v>
      </c>
    </row>
    <row r="66" spans="2:31" ht="12">
      <c r="B66" s="5" t="s">
        <v>23</v>
      </c>
      <c r="C66" s="8">
        <f aca="true" t="shared" si="31" ref="C66:L66">AVERAGE(C51:C56)</f>
        <v>0.40393407407407406</v>
      </c>
      <c r="D66" s="8">
        <f t="shared" si="31"/>
        <v>0.4531718518518519</v>
      </c>
      <c r="E66" s="8">
        <f t="shared" si="31"/>
        <v>0.4352281481481482</v>
      </c>
      <c r="F66" s="8">
        <f t="shared" si="31"/>
        <v>0.30555777777777776</v>
      </c>
      <c r="G66" s="8">
        <f t="shared" si="31"/>
        <v>0.18950370370370373</v>
      </c>
      <c r="H66" s="8">
        <f t="shared" si="31"/>
        <v>0.2287214814814815</v>
      </c>
      <c r="I66" s="8">
        <f t="shared" si="31"/>
        <v>0.2331303703703704</v>
      </c>
      <c r="J66" s="8">
        <f t="shared" si="31"/>
        <v>0.34405185185185183</v>
      </c>
      <c r="K66" s="8">
        <f t="shared" si="31"/>
        <v>0.5407681481481482</v>
      </c>
      <c r="L66" s="8">
        <f t="shared" si="31"/>
        <v>0.2977214814814815</v>
      </c>
      <c r="M66" s="8">
        <f aca="true" t="shared" si="32" ref="M66:V66">AVERAGE(M51:M56)</f>
        <v>0.2858903703703704</v>
      </c>
      <c r="N66" s="8">
        <f t="shared" si="32"/>
        <v>0.2117659259259259</v>
      </c>
      <c r="O66" s="8">
        <f t="shared" si="32"/>
        <v>0.28650638888888885</v>
      </c>
      <c r="P66" s="8">
        <f t="shared" si="32"/>
        <v>0.49874888888888896</v>
      </c>
      <c r="Q66" s="8">
        <f t="shared" si="32"/>
        <v>0.47478444444444445</v>
      </c>
      <c r="R66" s="8">
        <f t="shared" si="32"/>
        <v>0.45452740740740744</v>
      </c>
      <c r="S66" s="8">
        <f t="shared" si="32"/>
        <v>0.5349251851851853</v>
      </c>
      <c r="T66" s="8">
        <f t="shared" si="32"/>
        <v>0.39588148148148145</v>
      </c>
      <c r="U66" s="8">
        <f t="shared" si="32"/>
        <v>0.2797225</v>
      </c>
      <c r="V66" s="8">
        <f t="shared" si="32"/>
        <v>0.467765925925926</v>
      </c>
      <c r="W66" s="8">
        <f aca="true" t="shared" si="33" ref="W66:AB66">AVERAGE(W51:W56)</f>
        <v>0.269854074074074</v>
      </c>
      <c r="X66" s="8">
        <f t="shared" si="33"/>
        <v>0.29624888888888895</v>
      </c>
      <c r="Y66" s="8">
        <f t="shared" si="33"/>
        <v>0.28381925925925927</v>
      </c>
      <c r="Z66" s="8">
        <f t="shared" si="33"/>
        <v>0.22965777777777777</v>
      </c>
      <c r="AA66" s="8">
        <f t="shared" si="33"/>
        <v>0.20830666666666667</v>
      </c>
      <c r="AB66" s="8">
        <f t="shared" si="33"/>
        <v>0.42258388888888887</v>
      </c>
      <c r="AD66" s="8">
        <f>AVERAGE(AD51:AD56)</f>
        <v>9.04321600641554</v>
      </c>
      <c r="AE66" s="12" t="s">
        <v>34</v>
      </c>
    </row>
    <row r="67" spans="2:31" ht="12">
      <c r="B67" s="5" t="s">
        <v>24</v>
      </c>
      <c r="C67" s="8">
        <f aca="true" t="shared" si="34" ref="C67:AB67">AVERAGE(C57:C62)</f>
        <v>0.3078688888888889</v>
      </c>
      <c r="D67" s="8">
        <f t="shared" si="34"/>
        <v>0.32958592592592595</v>
      </c>
      <c r="E67" s="8">
        <f t="shared" si="34"/>
        <v>0.3074172222222223</v>
      </c>
      <c r="F67" s="8">
        <f t="shared" si="34"/>
        <v>0.3090111111111111</v>
      </c>
      <c r="G67" s="8">
        <f t="shared" si="34"/>
        <v>0.16701185185185186</v>
      </c>
      <c r="H67" s="8">
        <f t="shared" si="34"/>
        <v>0.21242750000000002</v>
      </c>
      <c r="I67" s="8">
        <f t="shared" si="34"/>
        <v>0.2122563888888889</v>
      </c>
      <c r="J67" s="8">
        <f t="shared" si="34"/>
        <v>0.3011844444444444</v>
      </c>
      <c r="K67" s="8">
        <f t="shared" si="34"/>
        <v>0.6055637037037037</v>
      </c>
      <c r="L67" s="8">
        <f t="shared" si="34"/>
        <v>0.3125088888888889</v>
      </c>
      <c r="M67" s="8">
        <f t="shared" si="34"/>
        <v>0.21475940740740743</v>
      </c>
      <c r="N67" s="8">
        <f t="shared" si="34"/>
        <v>0.24655703703703705</v>
      </c>
      <c r="O67" s="8">
        <f t="shared" si="34"/>
        <v>0.3114503703703704</v>
      </c>
      <c r="P67" s="8">
        <f t="shared" si="34"/>
        <v>0.6740563888888889</v>
      </c>
      <c r="Q67" s="8">
        <f t="shared" si="34"/>
        <v>0.40734370370370376</v>
      </c>
      <c r="R67" s="8">
        <f t="shared" si="34"/>
        <v>0.4771814814814815</v>
      </c>
      <c r="S67" s="8">
        <f t="shared" si="34"/>
        <v>0.5769925925925926</v>
      </c>
      <c r="T67" s="8">
        <f t="shared" si="34"/>
        <v>0.36579851851851847</v>
      </c>
      <c r="U67" s="8">
        <f t="shared" si="34"/>
        <v>0.2565962962962963</v>
      </c>
      <c r="V67" s="8">
        <f t="shared" si="34"/>
        <v>0.4025515740740741</v>
      </c>
      <c r="W67" s="8">
        <f t="shared" si="34"/>
        <v>0.27499555555555555</v>
      </c>
      <c r="X67" s="8">
        <f t="shared" si="34"/>
        <v>0.29051185185185185</v>
      </c>
      <c r="Y67" s="8">
        <f t="shared" si="34"/>
        <v>0.2917133333333333</v>
      </c>
      <c r="Z67" s="8">
        <f t="shared" si="34"/>
        <v>0.2031037037037037</v>
      </c>
      <c r="AA67" s="8">
        <f t="shared" si="34"/>
        <v>0.2488755555555556</v>
      </c>
      <c r="AB67" s="8">
        <f t="shared" si="34"/>
        <v>0.4055881481481482</v>
      </c>
      <c r="AC67" s="8" t="s">
        <v>21</v>
      </c>
      <c r="AD67" s="8">
        <f>AVERAGE(AD57:AD62)</f>
        <v>8.715991320217578</v>
      </c>
      <c r="AE67" s="12" t="s">
        <v>35</v>
      </c>
    </row>
    <row r="68" spans="2:31" ht="12">
      <c r="B68" s="5" t="s">
        <v>25</v>
      </c>
      <c r="C68" s="8">
        <f aca="true" t="shared" si="35" ref="C68:AB68">AVERAGE(C45:C62)</f>
        <v>0.3615681481481481</v>
      </c>
      <c r="D68" s="8">
        <f t="shared" si="35"/>
        <v>0.3695767901234568</v>
      </c>
      <c r="E68" s="8">
        <f t="shared" si="35"/>
        <v>0.35741833333333334</v>
      </c>
      <c r="F68" s="8">
        <f t="shared" si="35"/>
        <v>0.3328394444444444</v>
      </c>
      <c r="G68" s="8">
        <f t="shared" si="35"/>
        <v>0.1914298765432099</v>
      </c>
      <c r="H68" s="8">
        <f t="shared" si="35"/>
        <v>0.24607212962962968</v>
      </c>
      <c r="I68" s="8">
        <f t="shared" si="35"/>
        <v>0.23291904320987655</v>
      </c>
      <c r="J68" s="8">
        <f t="shared" si="35"/>
        <v>0.3252101851851852</v>
      </c>
      <c r="K68" s="8">
        <f t="shared" si="35"/>
        <v>0.617817037037037</v>
      </c>
      <c r="L68" s="8">
        <f t="shared" si="35"/>
        <v>0.31044987654320993</v>
      </c>
      <c r="M68" s="8">
        <f t="shared" si="35"/>
        <v>0.27123264197530866</v>
      </c>
      <c r="N68" s="8">
        <f t="shared" si="35"/>
        <v>0.2571481481481481</v>
      </c>
      <c r="O68" s="8">
        <f t="shared" si="35"/>
        <v>0.3125142283950617</v>
      </c>
      <c r="P68" s="8">
        <f t="shared" si="35"/>
        <v>0.578666450617284</v>
      </c>
      <c r="Q68" s="8">
        <f t="shared" si="35"/>
        <v>0.42158814814814805</v>
      </c>
      <c r="R68" s="8">
        <f t="shared" si="35"/>
        <v>0.4454528395061729</v>
      </c>
      <c r="S68" s="8">
        <f t="shared" si="35"/>
        <v>0.4909379012345679</v>
      </c>
      <c r="T68" s="8">
        <f t="shared" si="35"/>
        <v>0.3687056481481481</v>
      </c>
      <c r="U68" s="8">
        <f t="shared" si="35"/>
        <v>0.26806774691358026</v>
      </c>
      <c r="V68" s="8">
        <f t="shared" si="35"/>
        <v>0.40682904320987656</v>
      </c>
      <c r="W68" s="8">
        <f t="shared" si="35"/>
        <v>0.292964938271605</v>
      </c>
      <c r="X68" s="8">
        <f t="shared" si="35"/>
        <v>0.26593925925925926</v>
      </c>
      <c r="Y68" s="8">
        <f t="shared" si="35"/>
        <v>0.2726137962962963</v>
      </c>
      <c r="Z68" s="8">
        <f t="shared" si="35"/>
        <v>0.22787753086419751</v>
      </c>
      <c r="AA68" s="8">
        <f t="shared" si="35"/>
        <v>0.228483487654321</v>
      </c>
      <c r="AB68" s="8">
        <f t="shared" si="35"/>
        <v>0.38605512345679016</v>
      </c>
      <c r="AD68" s="8">
        <f>AVERAGE(AD45:AD62)</f>
        <v>8.846147277036707</v>
      </c>
      <c r="AE68" s="12" t="s">
        <v>36</v>
      </c>
    </row>
    <row r="69" ht="12">
      <c r="AD69"/>
    </row>
    <row r="70" spans="2:30" ht="12">
      <c r="B70" s="5" t="s">
        <v>26</v>
      </c>
      <c r="C70">
        <f aca="true" t="shared" si="36" ref="C70:L70">COUNT(C45:C50)</f>
        <v>6</v>
      </c>
      <c r="D70">
        <f t="shared" si="36"/>
        <v>6</v>
      </c>
      <c r="E70">
        <f t="shared" si="36"/>
        <v>6</v>
      </c>
      <c r="F70">
        <f t="shared" si="36"/>
        <v>6</v>
      </c>
      <c r="G70">
        <f t="shared" si="36"/>
        <v>6</v>
      </c>
      <c r="H70">
        <f t="shared" si="36"/>
        <v>6</v>
      </c>
      <c r="I70">
        <f t="shared" si="36"/>
        <v>6</v>
      </c>
      <c r="J70">
        <f t="shared" si="36"/>
        <v>6</v>
      </c>
      <c r="K70">
        <f t="shared" si="36"/>
        <v>6</v>
      </c>
      <c r="L70">
        <f t="shared" si="36"/>
        <v>6</v>
      </c>
      <c r="M70">
        <f aca="true" t="shared" si="37" ref="M70:V70">COUNT(M45:M50)</f>
        <v>6</v>
      </c>
      <c r="N70">
        <f t="shared" si="37"/>
        <v>6</v>
      </c>
      <c r="O70">
        <f t="shared" si="37"/>
        <v>6</v>
      </c>
      <c r="P70">
        <f t="shared" si="37"/>
        <v>6</v>
      </c>
      <c r="Q70">
        <f t="shared" si="37"/>
        <v>6</v>
      </c>
      <c r="R70">
        <f t="shared" si="37"/>
        <v>6</v>
      </c>
      <c r="S70">
        <f t="shared" si="37"/>
        <v>6</v>
      </c>
      <c r="T70">
        <f t="shared" si="37"/>
        <v>6</v>
      </c>
      <c r="U70">
        <f t="shared" si="37"/>
        <v>6</v>
      </c>
      <c r="V70">
        <f t="shared" si="37"/>
        <v>6</v>
      </c>
      <c r="W70">
        <f aca="true" t="shared" si="38" ref="W70:AB70">COUNT(W45:W50)</f>
        <v>6</v>
      </c>
      <c r="X70">
        <f t="shared" si="38"/>
        <v>6</v>
      </c>
      <c r="Y70">
        <f t="shared" si="38"/>
        <v>6</v>
      </c>
      <c r="Z70">
        <f t="shared" si="38"/>
        <v>6</v>
      </c>
      <c r="AA70">
        <f t="shared" si="38"/>
        <v>6</v>
      </c>
      <c r="AB70">
        <f t="shared" si="38"/>
        <v>6</v>
      </c>
      <c r="AD70">
        <f>COUNT(AD45:AD50)</f>
        <v>6</v>
      </c>
    </row>
    <row r="71" spans="2:30" ht="12">
      <c r="B71" s="5" t="s">
        <v>27</v>
      </c>
      <c r="C71">
        <f aca="true" t="shared" si="39" ref="C71:L71">COUNT(C51:C56)</f>
        <v>6</v>
      </c>
      <c r="D71">
        <f t="shared" si="39"/>
        <v>6</v>
      </c>
      <c r="E71">
        <f t="shared" si="39"/>
        <v>6</v>
      </c>
      <c r="F71">
        <f t="shared" si="39"/>
        <v>6</v>
      </c>
      <c r="G71">
        <f t="shared" si="39"/>
        <v>6</v>
      </c>
      <c r="H71">
        <f t="shared" si="39"/>
        <v>6</v>
      </c>
      <c r="I71">
        <f t="shared" si="39"/>
        <v>6</v>
      </c>
      <c r="J71">
        <f t="shared" si="39"/>
        <v>6</v>
      </c>
      <c r="K71">
        <f t="shared" si="39"/>
        <v>6</v>
      </c>
      <c r="L71">
        <f t="shared" si="39"/>
        <v>6</v>
      </c>
      <c r="M71">
        <f aca="true" t="shared" si="40" ref="M71:V71">COUNT(M51:M56)</f>
        <v>6</v>
      </c>
      <c r="N71">
        <f t="shared" si="40"/>
        <v>6</v>
      </c>
      <c r="O71">
        <f t="shared" si="40"/>
        <v>6</v>
      </c>
      <c r="P71">
        <f t="shared" si="40"/>
        <v>6</v>
      </c>
      <c r="Q71">
        <f t="shared" si="40"/>
        <v>6</v>
      </c>
      <c r="R71">
        <f t="shared" si="40"/>
        <v>6</v>
      </c>
      <c r="S71">
        <f t="shared" si="40"/>
        <v>6</v>
      </c>
      <c r="T71">
        <f t="shared" si="40"/>
        <v>6</v>
      </c>
      <c r="U71">
        <f t="shared" si="40"/>
        <v>6</v>
      </c>
      <c r="V71">
        <f t="shared" si="40"/>
        <v>6</v>
      </c>
      <c r="W71">
        <f aca="true" t="shared" si="41" ref="W71:AB71">COUNT(W51:W56)</f>
        <v>6</v>
      </c>
      <c r="X71">
        <f t="shared" si="41"/>
        <v>6</v>
      </c>
      <c r="Y71">
        <f t="shared" si="41"/>
        <v>6</v>
      </c>
      <c r="Z71">
        <f t="shared" si="41"/>
        <v>6</v>
      </c>
      <c r="AA71">
        <f t="shared" si="41"/>
        <v>6</v>
      </c>
      <c r="AB71">
        <f t="shared" si="41"/>
        <v>6</v>
      </c>
      <c r="AD71">
        <f>COUNT(AD51:AD56)</f>
        <v>6</v>
      </c>
    </row>
    <row r="72" spans="2:30" ht="12">
      <c r="B72" s="5" t="s">
        <v>28</v>
      </c>
      <c r="C72">
        <f aca="true" t="shared" si="42" ref="C72:L72">COUNT(C57:C62)</f>
        <v>6</v>
      </c>
      <c r="D72">
        <f t="shared" si="42"/>
        <v>6</v>
      </c>
      <c r="E72">
        <f t="shared" si="42"/>
        <v>6</v>
      </c>
      <c r="F72">
        <f t="shared" si="42"/>
        <v>6</v>
      </c>
      <c r="G72">
        <f t="shared" si="42"/>
        <v>6</v>
      </c>
      <c r="H72">
        <f t="shared" si="42"/>
        <v>6</v>
      </c>
      <c r="I72">
        <f t="shared" si="42"/>
        <v>6</v>
      </c>
      <c r="J72">
        <f t="shared" si="42"/>
        <v>6</v>
      </c>
      <c r="K72">
        <f t="shared" si="42"/>
        <v>6</v>
      </c>
      <c r="L72">
        <f t="shared" si="42"/>
        <v>6</v>
      </c>
      <c r="M72">
        <f aca="true" t="shared" si="43" ref="M72:V72">COUNT(M57:M62)</f>
        <v>6</v>
      </c>
      <c r="N72">
        <f t="shared" si="43"/>
        <v>6</v>
      </c>
      <c r="O72">
        <f t="shared" si="43"/>
        <v>6</v>
      </c>
      <c r="P72">
        <f t="shared" si="43"/>
        <v>6</v>
      </c>
      <c r="Q72">
        <f t="shared" si="43"/>
        <v>6</v>
      </c>
      <c r="R72">
        <f t="shared" si="43"/>
        <v>6</v>
      </c>
      <c r="S72">
        <f t="shared" si="43"/>
        <v>6</v>
      </c>
      <c r="T72">
        <f t="shared" si="43"/>
        <v>6</v>
      </c>
      <c r="U72">
        <f t="shared" si="43"/>
        <v>6</v>
      </c>
      <c r="V72">
        <f t="shared" si="43"/>
        <v>6</v>
      </c>
      <c r="W72">
        <f aca="true" t="shared" si="44" ref="W72:AB72">COUNT(W57:W62)</f>
        <v>6</v>
      </c>
      <c r="X72">
        <f t="shared" si="44"/>
        <v>6</v>
      </c>
      <c r="Y72">
        <f t="shared" si="44"/>
        <v>6</v>
      </c>
      <c r="Z72">
        <f t="shared" si="44"/>
        <v>6</v>
      </c>
      <c r="AA72">
        <f t="shared" si="44"/>
        <v>6</v>
      </c>
      <c r="AB72">
        <f t="shared" si="44"/>
        <v>6</v>
      </c>
      <c r="AD72">
        <f>COUNT(AD57:AD62)</f>
        <v>6</v>
      </c>
    </row>
    <row r="73" spans="2:30" ht="12">
      <c r="B73" s="5" t="s">
        <v>29</v>
      </c>
      <c r="C73">
        <f aca="true" t="shared" si="45" ref="C73:L73">COUNT(C45:C62)</f>
        <v>18</v>
      </c>
      <c r="D73">
        <f t="shared" si="45"/>
        <v>18</v>
      </c>
      <c r="E73">
        <f t="shared" si="45"/>
        <v>18</v>
      </c>
      <c r="F73">
        <f t="shared" si="45"/>
        <v>18</v>
      </c>
      <c r="G73">
        <f t="shared" si="45"/>
        <v>18</v>
      </c>
      <c r="H73">
        <f t="shared" si="45"/>
        <v>18</v>
      </c>
      <c r="I73">
        <f t="shared" si="45"/>
        <v>18</v>
      </c>
      <c r="J73">
        <f t="shared" si="45"/>
        <v>18</v>
      </c>
      <c r="K73">
        <f t="shared" si="45"/>
        <v>18</v>
      </c>
      <c r="L73">
        <f t="shared" si="45"/>
        <v>18</v>
      </c>
      <c r="M73">
        <f aca="true" t="shared" si="46" ref="M73:V73">COUNT(M45:M62)</f>
        <v>18</v>
      </c>
      <c r="N73">
        <f t="shared" si="46"/>
        <v>18</v>
      </c>
      <c r="O73">
        <f t="shared" si="46"/>
        <v>18</v>
      </c>
      <c r="P73">
        <f t="shared" si="46"/>
        <v>18</v>
      </c>
      <c r="Q73">
        <f t="shared" si="46"/>
        <v>18</v>
      </c>
      <c r="R73">
        <f t="shared" si="46"/>
        <v>18</v>
      </c>
      <c r="S73">
        <f t="shared" si="46"/>
        <v>18</v>
      </c>
      <c r="T73">
        <f t="shared" si="46"/>
        <v>18</v>
      </c>
      <c r="U73">
        <f t="shared" si="46"/>
        <v>18</v>
      </c>
      <c r="V73">
        <f t="shared" si="46"/>
        <v>18</v>
      </c>
      <c r="W73">
        <f aca="true" t="shared" si="47" ref="W73:AB73">COUNT(W45:W62)</f>
        <v>18</v>
      </c>
      <c r="X73">
        <f t="shared" si="47"/>
        <v>18</v>
      </c>
      <c r="Y73">
        <f t="shared" si="47"/>
        <v>18</v>
      </c>
      <c r="Z73">
        <f t="shared" si="47"/>
        <v>18</v>
      </c>
      <c r="AA73">
        <f t="shared" si="47"/>
        <v>18</v>
      </c>
      <c r="AB73">
        <f t="shared" si="47"/>
        <v>18</v>
      </c>
      <c r="AD73">
        <f>COUNT(AD45:AD62)</f>
        <v>18</v>
      </c>
    </row>
    <row r="76" ht="12">
      <c r="C76" s="1" t="s">
        <v>37</v>
      </c>
    </row>
    <row r="77" spans="3:29" ht="12">
      <c r="C77" s="6" t="s">
        <v>38</v>
      </c>
      <c r="D77" s="6" t="s">
        <v>38</v>
      </c>
      <c r="E77" s="6" t="s">
        <v>38</v>
      </c>
      <c r="F77" s="6" t="s">
        <v>38</v>
      </c>
      <c r="G77" s="6" t="s">
        <v>38</v>
      </c>
      <c r="H77" s="6" t="s">
        <v>38</v>
      </c>
      <c r="I77" s="6" t="s">
        <v>38</v>
      </c>
      <c r="J77" s="6" t="s">
        <v>38</v>
      </c>
      <c r="K77" s="6" t="s">
        <v>38</v>
      </c>
      <c r="L77" s="6" t="s">
        <v>38</v>
      </c>
      <c r="M77" s="6" t="s">
        <v>38</v>
      </c>
      <c r="N77" s="6" t="s">
        <v>38</v>
      </c>
      <c r="O77" s="6" t="s">
        <v>38</v>
      </c>
      <c r="P77" s="6" t="s">
        <v>38</v>
      </c>
      <c r="Q77" s="6" t="s">
        <v>38</v>
      </c>
      <c r="R77" s="6" t="s">
        <v>38</v>
      </c>
      <c r="S77" s="6" t="s">
        <v>38</v>
      </c>
      <c r="T77" s="6" t="s">
        <v>38</v>
      </c>
      <c r="U77" s="6" t="s">
        <v>38</v>
      </c>
      <c r="V77" s="6" t="s">
        <v>38</v>
      </c>
      <c r="W77" s="6" t="s">
        <v>38</v>
      </c>
      <c r="X77" s="6" t="s">
        <v>38</v>
      </c>
      <c r="Y77" s="6" t="s">
        <v>38</v>
      </c>
      <c r="Z77" s="6" t="s">
        <v>38</v>
      </c>
      <c r="AA77" s="6" t="s">
        <v>38</v>
      </c>
      <c r="AB77" s="6" t="s">
        <v>38</v>
      </c>
      <c r="AC77" s="6" t="s">
        <v>38</v>
      </c>
    </row>
    <row r="78" spans="2:29" s="2" customFormat="1" ht="12">
      <c r="B78" s="4" t="s">
        <v>2</v>
      </c>
      <c r="C78" s="3">
        <f>C11</f>
        <v>38635</v>
      </c>
      <c r="D78" s="3">
        <f aca="true" t="shared" si="48" ref="D78:AB78">D11</f>
        <v>38649</v>
      </c>
      <c r="E78" s="3">
        <f t="shared" si="48"/>
        <v>38663</v>
      </c>
      <c r="F78" s="3">
        <f t="shared" si="48"/>
        <v>38677</v>
      </c>
      <c r="G78" s="3">
        <f t="shared" si="48"/>
        <v>38691</v>
      </c>
      <c r="H78" s="3">
        <f t="shared" si="48"/>
        <v>38705</v>
      </c>
      <c r="I78" s="3">
        <f t="shared" si="48"/>
        <v>38719</v>
      </c>
      <c r="J78" s="3">
        <f t="shared" si="48"/>
        <v>38734</v>
      </c>
      <c r="K78" s="3">
        <f t="shared" si="48"/>
        <v>38747</v>
      </c>
      <c r="L78" s="3">
        <f t="shared" si="48"/>
        <v>38762</v>
      </c>
      <c r="M78" s="3">
        <f t="shared" si="48"/>
        <v>38775</v>
      </c>
      <c r="N78" s="3">
        <f t="shared" si="48"/>
        <v>38789</v>
      </c>
      <c r="O78" s="3">
        <f t="shared" si="48"/>
        <v>38803</v>
      </c>
      <c r="P78" s="3">
        <f t="shared" si="48"/>
        <v>38817</v>
      </c>
      <c r="Q78" s="3">
        <f t="shared" si="48"/>
        <v>38831</v>
      </c>
      <c r="R78" s="3">
        <f t="shared" si="48"/>
        <v>38845</v>
      </c>
      <c r="S78" s="3">
        <f t="shared" si="48"/>
        <v>38860</v>
      </c>
      <c r="T78" s="3">
        <f t="shared" si="48"/>
        <v>38873</v>
      </c>
      <c r="U78" s="3">
        <f t="shared" si="48"/>
        <v>38887</v>
      </c>
      <c r="V78" s="3">
        <f t="shared" si="48"/>
        <v>38902</v>
      </c>
      <c r="W78" s="3">
        <f t="shared" si="48"/>
        <v>38915</v>
      </c>
      <c r="X78" s="3">
        <f t="shared" si="48"/>
        <v>38930</v>
      </c>
      <c r="Y78" s="3">
        <f t="shared" si="48"/>
        <v>38943</v>
      </c>
      <c r="Z78" s="3">
        <f t="shared" si="48"/>
        <v>38957</v>
      </c>
      <c r="AA78" s="3">
        <f t="shared" si="48"/>
        <v>38971</v>
      </c>
      <c r="AB78" s="3">
        <f t="shared" si="48"/>
        <v>38985</v>
      </c>
      <c r="AC78" s="11"/>
    </row>
    <row r="79" spans="2:29" ht="12">
      <c r="B79" s="5" t="s">
        <v>3</v>
      </c>
      <c r="C79" s="9">
        <f>LEAFDATA0506!C79</f>
        <v>14</v>
      </c>
      <c r="D79" s="9">
        <f>LEAFDATA0506!D79</f>
        <v>15</v>
      </c>
      <c r="E79" s="9">
        <f>LEAFDATA0506!E79</f>
        <v>12</v>
      </c>
      <c r="F79" s="9">
        <f>LEAFDATA0506!F79</f>
        <v>15</v>
      </c>
      <c r="G79" s="9">
        <f>LEAFDATA0506!G79</f>
        <v>14</v>
      </c>
      <c r="H79" s="9">
        <f>LEAFDATA0506!H79</f>
        <v>15</v>
      </c>
      <c r="I79" s="9">
        <f>LEAFDATA0506!I79</f>
        <v>14</v>
      </c>
      <c r="J79" s="9">
        <f>LEAFDATA0506!J79</f>
        <v>14</v>
      </c>
      <c r="K79" s="9">
        <f>LEAFDATA0506!K79</f>
        <v>14</v>
      </c>
      <c r="L79" s="9">
        <f>LEAFDATA0506!L79</f>
        <v>13</v>
      </c>
      <c r="M79" s="9">
        <f>LEAFDATA0506!M79</f>
        <v>13</v>
      </c>
      <c r="N79" s="9">
        <f>LEAFDATA0506!N79</f>
        <v>16</v>
      </c>
      <c r="O79" s="9">
        <f>LEAFDATA0506!O79</f>
        <v>13</v>
      </c>
      <c r="P79" s="9">
        <f>LEAFDATA0506!P79</f>
        <v>14</v>
      </c>
      <c r="Q79" s="9">
        <f>LEAFDATA0506!Q79</f>
        <v>13</v>
      </c>
      <c r="R79" s="9">
        <f>LEAFDATA0506!R79</f>
        <v>15</v>
      </c>
      <c r="S79" s="9">
        <f>LEAFDATA0506!S79</f>
        <v>15</v>
      </c>
      <c r="T79" s="9">
        <f>LEAFDATA0506!T79</f>
        <v>13</v>
      </c>
      <c r="U79" s="9">
        <f>LEAFDATA0506!U79</f>
        <v>14</v>
      </c>
      <c r="V79" s="9">
        <f>LEAFDATA0506!V79</f>
        <v>14</v>
      </c>
      <c r="W79" s="9">
        <f>LEAFDATA0506!W79</f>
        <v>15</v>
      </c>
      <c r="X79" s="9">
        <f>LEAFDATA0506!X79</f>
        <v>15</v>
      </c>
      <c r="Y79" s="9">
        <f>LEAFDATA0506!Y79</f>
        <v>11</v>
      </c>
      <c r="Z79" s="9">
        <f>LEAFDATA0506!Z79</f>
        <v>15</v>
      </c>
      <c r="AA79" s="9">
        <f>LEAFDATA0506!AA79</f>
        <v>14</v>
      </c>
      <c r="AB79" s="9">
        <f>LEAFDATA0506!AB79</f>
        <v>15</v>
      </c>
      <c r="AC79" s="9">
        <f aca="true" t="shared" si="49" ref="AC79:AC96">SUM(C79:AB79)</f>
        <v>365</v>
      </c>
    </row>
    <row r="80" spans="2:29" ht="12">
      <c r="B80" s="5" t="s">
        <v>4</v>
      </c>
      <c r="C80" s="9">
        <f>LEAFDATA0506!C80</f>
        <v>14</v>
      </c>
      <c r="D80" s="9">
        <f>LEAFDATA0506!D80</f>
        <v>15</v>
      </c>
      <c r="E80" s="9">
        <f>LEAFDATA0506!E80</f>
        <v>12</v>
      </c>
      <c r="F80" s="9">
        <f>LEAFDATA0506!F80</f>
        <v>16</v>
      </c>
      <c r="G80" s="9">
        <f>LEAFDATA0506!G80</f>
        <v>13</v>
      </c>
      <c r="H80" s="9">
        <f>LEAFDATA0506!H80</f>
        <v>15</v>
      </c>
      <c r="I80" s="9">
        <f>LEAFDATA0506!I80</f>
        <v>14</v>
      </c>
      <c r="J80" s="9">
        <f>LEAFDATA0506!J80</f>
        <v>14</v>
      </c>
      <c r="K80" s="9">
        <f>LEAFDATA0506!K80</f>
        <v>14</v>
      </c>
      <c r="L80" s="9">
        <f>LEAFDATA0506!L80</f>
        <v>13</v>
      </c>
      <c r="M80" s="9">
        <f>LEAFDATA0506!M80</f>
        <v>13</v>
      </c>
      <c r="N80" s="9">
        <f>LEAFDATA0506!N80</f>
        <v>16</v>
      </c>
      <c r="O80" s="9">
        <f>LEAFDATA0506!O80</f>
        <v>13</v>
      </c>
      <c r="P80" s="9">
        <f>LEAFDATA0506!P80</f>
        <v>14</v>
      </c>
      <c r="Q80" s="9">
        <f>LEAFDATA0506!Q80</f>
        <v>13</v>
      </c>
      <c r="R80" s="9">
        <f>LEAFDATA0506!R80</f>
        <v>15</v>
      </c>
      <c r="S80" s="9">
        <f>LEAFDATA0506!S80</f>
        <v>15</v>
      </c>
      <c r="T80" s="9">
        <f>LEAFDATA0506!T80</f>
        <v>13</v>
      </c>
      <c r="U80" s="9">
        <f>LEAFDATA0506!U80</f>
        <v>14</v>
      </c>
      <c r="V80" s="9">
        <f>LEAFDATA0506!V80</f>
        <v>14</v>
      </c>
      <c r="W80" s="9">
        <f>LEAFDATA0506!W80</f>
        <v>15</v>
      </c>
      <c r="X80" s="9">
        <f>LEAFDATA0506!X80</f>
        <v>15</v>
      </c>
      <c r="Y80" s="9">
        <f>LEAFDATA0506!Y80</f>
        <v>11</v>
      </c>
      <c r="Z80" s="9">
        <f>LEAFDATA0506!Z80</f>
        <v>15</v>
      </c>
      <c r="AA80" s="9">
        <f>LEAFDATA0506!AA80</f>
        <v>14</v>
      </c>
      <c r="AB80" s="9">
        <f>LEAFDATA0506!AB80</f>
        <v>15</v>
      </c>
      <c r="AC80" s="9">
        <f t="shared" si="49"/>
        <v>365</v>
      </c>
    </row>
    <row r="81" spans="2:29" ht="12">
      <c r="B81" s="5" t="s">
        <v>5</v>
      </c>
      <c r="C81" s="9">
        <f>LEAFDATA0506!C81</f>
        <v>14</v>
      </c>
      <c r="D81" s="9">
        <f>LEAFDATA0506!D81</f>
        <v>15</v>
      </c>
      <c r="E81" s="9">
        <f>LEAFDATA0506!E81</f>
        <v>12</v>
      </c>
      <c r="F81" s="9">
        <f>LEAFDATA0506!F81</f>
        <v>17</v>
      </c>
      <c r="G81" s="9">
        <f>LEAFDATA0506!G81</f>
        <v>12</v>
      </c>
      <c r="H81" s="9">
        <f>LEAFDATA0506!H81</f>
        <v>14</v>
      </c>
      <c r="I81" s="9">
        <f>LEAFDATA0506!I81</f>
        <v>16</v>
      </c>
      <c r="J81" s="9">
        <f>LEAFDATA0506!J81</f>
        <v>13</v>
      </c>
      <c r="K81" s="9">
        <f>LEAFDATA0506!K81</f>
        <v>14</v>
      </c>
      <c r="L81" s="9">
        <f>LEAFDATA0506!L81</f>
        <v>14</v>
      </c>
      <c r="M81" s="9">
        <f>LEAFDATA0506!M81</f>
        <v>12</v>
      </c>
      <c r="N81" s="9">
        <f>LEAFDATA0506!N81</f>
        <v>16</v>
      </c>
      <c r="O81" s="9">
        <f>LEAFDATA0506!O81</f>
        <v>13</v>
      </c>
      <c r="P81" s="9">
        <f>LEAFDATA0506!P81</f>
        <v>14</v>
      </c>
      <c r="Q81" s="9">
        <f>LEAFDATA0506!Q81</f>
        <v>14</v>
      </c>
      <c r="R81" s="9">
        <f>LEAFDATA0506!R81</f>
        <v>14</v>
      </c>
      <c r="S81" s="9">
        <f>LEAFDATA0506!S81</f>
        <v>15</v>
      </c>
      <c r="T81" s="9">
        <f>LEAFDATA0506!T81</f>
        <v>13</v>
      </c>
      <c r="U81" s="9">
        <f>LEAFDATA0506!U81</f>
        <v>15</v>
      </c>
      <c r="V81" s="9">
        <f>LEAFDATA0506!V81</f>
        <v>13</v>
      </c>
      <c r="W81" s="9">
        <f>LEAFDATA0506!W81</f>
        <v>15</v>
      </c>
      <c r="X81" s="9">
        <f>LEAFDATA0506!X81</f>
        <v>15</v>
      </c>
      <c r="Y81" s="9">
        <f>LEAFDATA0506!Y81</f>
        <v>11</v>
      </c>
      <c r="Z81" s="9">
        <f>LEAFDATA0506!Z81</f>
        <v>16</v>
      </c>
      <c r="AA81" s="9">
        <f>LEAFDATA0506!AA81</f>
        <v>13</v>
      </c>
      <c r="AB81" s="9">
        <f>LEAFDATA0506!AB81</f>
        <v>15</v>
      </c>
      <c r="AC81" s="9">
        <f t="shared" si="49"/>
        <v>365</v>
      </c>
    </row>
    <row r="82" spans="2:29" ht="12">
      <c r="B82" s="5" t="s">
        <v>6</v>
      </c>
      <c r="C82" s="9">
        <f>LEAFDATA0506!C82</f>
        <v>14</v>
      </c>
      <c r="D82" s="9">
        <f>LEAFDATA0506!D82</f>
        <v>14</v>
      </c>
      <c r="E82" s="9">
        <f>LEAFDATA0506!E82</f>
        <v>13</v>
      </c>
      <c r="F82" s="9">
        <f>LEAFDATA0506!F82</f>
        <v>15</v>
      </c>
      <c r="G82" s="9">
        <f>LEAFDATA0506!G82</f>
        <v>14</v>
      </c>
      <c r="H82" s="9">
        <f>LEAFDATA0506!H82</f>
        <v>15</v>
      </c>
      <c r="I82" s="9">
        <f>LEAFDATA0506!I82</f>
        <v>14</v>
      </c>
      <c r="J82" s="9">
        <f>LEAFDATA0506!J82</f>
        <v>14</v>
      </c>
      <c r="K82" s="9">
        <f>LEAFDATA0506!K82</f>
        <v>14</v>
      </c>
      <c r="L82" s="9">
        <f>LEAFDATA0506!L82</f>
        <v>13</v>
      </c>
      <c r="M82" s="9">
        <f>LEAFDATA0506!M82</f>
        <v>13</v>
      </c>
      <c r="N82" s="9">
        <f>LEAFDATA0506!N82</f>
        <v>16</v>
      </c>
      <c r="O82" s="9">
        <f>LEAFDATA0506!O82</f>
        <v>13</v>
      </c>
      <c r="P82" s="9">
        <f>LEAFDATA0506!P82</f>
        <v>14</v>
      </c>
      <c r="Q82" s="9">
        <f>LEAFDATA0506!Q82</f>
        <v>13</v>
      </c>
      <c r="R82" s="9">
        <f>LEAFDATA0506!R82</f>
        <v>15</v>
      </c>
      <c r="S82" s="9">
        <f>LEAFDATA0506!S82</f>
        <v>15</v>
      </c>
      <c r="T82" s="9">
        <f>LEAFDATA0506!T82</f>
        <v>13</v>
      </c>
      <c r="U82" s="9">
        <f>LEAFDATA0506!U82</f>
        <v>15</v>
      </c>
      <c r="V82" s="9">
        <f>LEAFDATA0506!V82</f>
        <v>13</v>
      </c>
      <c r="W82" s="9">
        <f>LEAFDATA0506!W82</f>
        <v>15</v>
      </c>
      <c r="X82" s="9">
        <f>LEAFDATA0506!X82</f>
        <v>15</v>
      </c>
      <c r="Y82" s="9">
        <f>LEAFDATA0506!Y82</f>
        <v>11</v>
      </c>
      <c r="Z82" s="9">
        <f>LEAFDATA0506!Z82</f>
        <v>14</v>
      </c>
      <c r="AA82" s="9">
        <f>LEAFDATA0506!AA82</f>
        <v>15</v>
      </c>
      <c r="AB82" s="9">
        <f>LEAFDATA0506!AB82</f>
        <v>15</v>
      </c>
      <c r="AC82" s="9">
        <f t="shared" si="49"/>
        <v>365</v>
      </c>
    </row>
    <row r="83" spans="2:29" ht="12">
      <c r="B83" s="5" t="s">
        <v>7</v>
      </c>
      <c r="C83" s="9">
        <f>LEAFDATA0506!C83</f>
        <v>14</v>
      </c>
      <c r="D83" s="9">
        <f>LEAFDATA0506!D83</f>
        <v>14</v>
      </c>
      <c r="E83" s="9">
        <f>LEAFDATA0506!E83</f>
        <v>13</v>
      </c>
      <c r="F83" s="9">
        <f>LEAFDATA0506!F83</f>
        <v>16</v>
      </c>
      <c r="G83" s="9">
        <f>LEAFDATA0506!G83</f>
        <v>13</v>
      </c>
      <c r="H83" s="9">
        <f>LEAFDATA0506!H83</f>
        <v>15</v>
      </c>
      <c r="I83" s="9">
        <f>LEAFDATA0506!I83</f>
        <v>14</v>
      </c>
      <c r="J83" s="9">
        <f>LEAFDATA0506!J83</f>
        <v>14</v>
      </c>
      <c r="K83" s="9">
        <f>LEAFDATA0506!K83</f>
        <v>14</v>
      </c>
      <c r="L83" s="9">
        <f>LEAFDATA0506!L83</f>
        <v>13</v>
      </c>
      <c r="M83" s="9">
        <f>LEAFDATA0506!M83</f>
        <v>13</v>
      </c>
      <c r="N83" s="9">
        <f>LEAFDATA0506!N83</f>
        <v>16</v>
      </c>
      <c r="O83" s="9">
        <f>LEAFDATA0506!O83</f>
        <v>13</v>
      </c>
      <c r="P83" s="9">
        <f>LEAFDATA0506!P83</f>
        <v>14</v>
      </c>
      <c r="Q83" s="9">
        <f>LEAFDATA0506!Q83</f>
        <v>13</v>
      </c>
      <c r="R83" s="9">
        <f>LEAFDATA0506!R83</f>
        <v>15</v>
      </c>
      <c r="S83" s="9">
        <f>LEAFDATA0506!S83</f>
        <v>15</v>
      </c>
      <c r="T83" s="9">
        <f>LEAFDATA0506!T83</f>
        <v>13</v>
      </c>
      <c r="U83" s="9">
        <f>LEAFDATA0506!U83</f>
        <v>15</v>
      </c>
      <c r="V83" s="9">
        <f>LEAFDATA0506!V83</f>
        <v>13</v>
      </c>
      <c r="W83" s="9">
        <f>LEAFDATA0506!W83</f>
        <v>15</v>
      </c>
      <c r="X83" s="9">
        <f>LEAFDATA0506!X83</f>
        <v>15</v>
      </c>
      <c r="Y83" s="9">
        <f>LEAFDATA0506!Y83</f>
        <v>11</v>
      </c>
      <c r="Z83" s="9">
        <f>LEAFDATA0506!Z83</f>
        <v>14</v>
      </c>
      <c r="AA83" s="9">
        <f>LEAFDATA0506!AA83</f>
        <v>15</v>
      </c>
      <c r="AB83" s="9">
        <f>LEAFDATA0506!AB83</f>
        <v>15</v>
      </c>
      <c r="AC83" s="9">
        <f t="shared" si="49"/>
        <v>365</v>
      </c>
    </row>
    <row r="84" spans="2:29" ht="12">
      <c r="B84" s="5" t="s">
        <v>8</v>
      </c>
      <c r="C84" s="9">
        <f>LEAFDATA0506!C84</f>
        <v>14</v>
      </c>
      <c r="D84" s="9">
        <f>LEAFDATA0506!D84</f>
        <v>14</v>
      </c>
      <c r="E84" s="9">
        <f>LEAFDATA0506!E84</f>
        <v>17</v>
      </c>
      <c r="F84" s="9">
        <f>LEAFDATA0506!F84</f>
        <v>11</v>
      </c>
      <c r="G84" s="9">
        <f>LEAFDATA0506!G84</f>
        <v>14</v>
      </c>
      <c r="H84" s="9">
        <f>LEAFDATA0506!H84</f>
        <v>14</v>
      </c>
      <c r="I84" s="9">
        <f>LEAFDATA0506!I84</f>
        <v>14</v>
      </c>
      <c r="J84" s="9">
        <f>LEAFDATA0506!J84</f>
        <v>15</v>
      </c>
      <c r="K84" s="9">
        <f>LEAFDATA0506!K84</f>
        <v>13</v>
      </c>
      <c r="L84" s="9">
        <f>LEAFDATA0506!L84</f>
        <v>17</v>
      </c>
      <c r="M84" s="9">
        <f>LEAFDATA0506!M84</f>
        <v>12</v>
      </c>
      <c r="N84" s="9">
        <f>LEAFDATA0506!N84</f>
        <v>13</v>
      </c>
      <c r="O84" s="9">
        <f>LEAFDATA0506!O84</f>
        <v>14</v>
      </c>
      <c r="P84" s="9">
        <f>LEAFDATA0506!P84</f>
        <v>14</v>
      </c>
      <c r="Q84" s="9">
        <f>LEAFDATA0506!Q84</f>
        <v>16</v>
      </c>
      <c r="R84" s="9">
        <f>LEAFDATA0506!R84</f>
        <v>12</v>
      </c>
      <c r="S84" s="9">
        <f>LEAFDATA0506!S84</f>
        <v>17</v>
      </c>
      <c r="T84" s="9">
        <f>LEAFDATA0506!T84</f>
        <v>11</v>
      </c>
      <c r="U84" s="9">
        <f>LEAFDATA0506!U84</f>
        <v>14</v>
      </c>
      <c r="V84" s="9">
        <f>LEAFDATA0506!V84</f>
        <v>17</v>
      </c>
      <c r="W84" s="9">
        <f>LEAFDATA0506!W84</f>
        <v>11</v>
      </c>
      <c r="X84" s="9">
        <f>LEAFDATA0506!X84</f>
        <v>15</v>
      </c>
      <c r="Y84" s="9">
        <f>LEAFDATA0506!Y84</f>
        <v>14</v>
      </c>
      <c r="Z84" s="9">
        <f>LEAFDATA0506!Z84</f>
        <v>13</v>
      </c>
      <c r="AA84" s="9">
        <f>LEAFDATA0506!AA84</f>
        <v>14</v>
      </c>
      <c r="AB84" s="9">
        <f>LEAFDATA0506!AB84</f>
        <v>14</v>
      </c>
      <c r="AC84" s="9">
        <f t="shared" si="49"/>
        <v>364</v>
      </c>
    </row>
    <row r="85" spans="2:29" ht="12">
      <c r="B85" s="5" t="s">
        <v>9</v>
      </c>
      <c r="C85" s="9">
        <f>LEAFDATA0506!C85</f>
        <v>14</v>
      </c>
      <c r="D85" s="9">
        <f>LEAFDATA0506!D85</f>
        <v>15</v>
      </c>
      <c r="E85" s="9">
        <f>LEAFDATA0506!E85</f>
        <v>12</v>
      </c>
      <c r="F85" s="9">
        <f>LEAFDATA0506!F85</f>
        <v>17</v>
      </c>
      <c r="G85" s="9">
        <f>LEAFDATA0506!G85</f>
        <v>12</v>
      </c>
      <c r="H85" s="9">
        <f>LEAFDATA0506!H85</f>
        <v>14</v>
      </c>
      <c r="I85" s="9">
        <f>LEAFDATA0506!I85</f>
        <v>16</v>
      </c>
      <c r="J85" s="9">
        <f>LEAFDATA0506!J85</f>
        <v>13</v>
      </c>
      <c r="K85" s="9">
        <f>LEAFDATA0506!K85</f>
        <v>14</v>
      </c>
      <c r="L85" s="9">
        <f>LEAFDATA0506!L85</f>
        <v>14</v>
      </c>
      <c r="M85" s="9">
        <f>LEAFDATA0506!M85</f>
        <v>12</v>
      </c>
      <c r="N85" s="9">
        <f>LEAFDATA0506!N85</f>
        <v>16</v>
      </c>
      <c r="O85" s="9">
        <f>LEAFDATA0506!O85</f>
        <v>13</v>
      </c>
      <c r="P85" s="9">
        <f>LEAFDATA0506!P85</f>
        <v>14</v>
      </c>
      <c r="Q85" s="9">
        <f>LEAFDATA0506!Q85</f>
        <v>14</v>
      </c>
      <c r="R85" s="9">
        <f>LEAFDATA0506!R85</f>
        <v>14</v>
      </c>
      <c r="S85" s="9">
        <f>LEAFDATA0506!S85</f>
        <v>15</v>
      </c>
      <c r="T85" s="9">
        <f>LEAFDATA0506!T85</f>
        <v>13</v>
      </c>
      <c r="U85" s="9">
        <f>LEAFDATA0506!U85</f>
        <v>15</v>
      </c>
      <c r="V85" s="9">
        <f>LEAFDATA0506!V85</f>
        <v>13</v>
      </c>
      <c r="W85" s="9">
        <f>LEAFDATA0506!W85</f>
        <v>15</v>
      </c>
      <c r="X85" s="9">
        <f>LEAFDATA0506!X85</f>
        <v>15</v>
      </c>
      <c r="Y85" s="9">
        <f>LEAFDATA0506!Y85</f>
        <v>11</v>
      </c>
      <c r="Z85" s="9">
        <f>LEAFDATA0506!Z85</f>
        <v>16</v>
      </c>
      <c r="AA85" s="9">
        <f>LEAFDATA0506!AA85</f>
        <v>13</v>
      </c>
      <c r="AB85" s="9">
        <f>LEAFDATA0506!AB85</f>
        <v>15</v>
      </c>
      <c r="AC85" s="9">
        <f t="shared" si="49"/>
        <v>365</v>
      </c>
    </row>
    <row r="86" spans="2:29" ht="12">
      <c r="B86" s="5" t="s">
        <v>10</v>
      </c>
      <c r="C86" s="9">
        <f>LEAFDATA0506!C86</f>
        <v>14</v>
      </c>
      <c r="D86" s="9">
        <f>LEAFDATA0506!D86</f>
        <v>15</v>
      </c>
      <c r="E86" s="9">
        <f>LEAFDATA0506!E86</f>
        <v>12</v>
      </c>
      <c r="F86" s="9">
        <f>LEAFDATA0506!F86</f>
        <v>17</v>
      </c>
      <c r="G86" s="9">
        <f>LEAFDATA0506!G86</f>
        <v>12</v>
      </c>
      <c r="H86" s="9">
        <f>LEAFDATA0506!H86</f>
        <v>13</v>
      </c>
      <c r="I86" s="9">
        <f>LEAFDATA0506!I86</f>
        <v>17</v>
      </c>
      <c r="J86" s="9">
        <f>LEAFDATA0506!J86</f>
        <v>13</v>
      </c>
      <c r="K86" s="9">
        <f>LEAFDATA0506!K86</f>
        <v>14</v>
      </c>
      <c r="L86" s="9">
        <f>LEAFDATA0506!L86</f>
        <v>13</v>
      </c>
      <c r="M86" s="9">
        <f>LEAFDATA0506!M86</f>
        <v>14</v>
      </c>
      <c r="N86" s="9">
        <f>LEAFDATA0506!N86</f>
        <v>15</v>
      </c>
      <c r="O86" s="9">
        <f>LEAFDATA0506!O86</f>
        <v>14</v>
      </c>
      <c r="P86" s="9">
        <f>LEAFDATA0506!P86</f>
        <v>19</v>
      </c>
      <c r="Q86" s="9">
        <f>LEAFDATA0506!Q86</f>
        <v>9</v>
      </c>
      <c r="R86" s="9">
        <f>LEAFDATA0506!R86</f>
        <v>13</v>
      </c>
      <c r="S86" s="9">
        <f>LEAFDATA0506!S86</f>
        <v>16</v>
      </c>
      <c r="T86" s="9">
        <f>LEAFDATA0506!T86</f>
        <v>12</v>
      </c>
      <c r="U86" s="9">
        <f>LEAFDATA0506!U86</f>
        <v>13</v>
      </c>
      <c r="V86" s="9">
        <f>LEAFDATA0506!V86</f>
        <v>15</v>
      </c>
      <c r="W86" s="9">
        <f>LEAFDATA0506!W86</f>
        <v>15</v>
      </c>
      <c r="X86" s="9">
        <f>LEAFDATA0506!X86</f>
        <v>15</v>
      </c>
      <c r="Y86" s="9">
        <f>LEAFDATA0506!Y86</f>
        <v>12</v>
      </c>
      <c r="Z86" s="9">
        <f>LEAFDATA0506!Z86</f>
        <v>14</v>
      </c>
      <c r="AA86" s="9">
        <f>LEAFDATA0506!AA86</f>
        <v>14</v>
      </c>
      <c r="AB86" s="9">
        <f>LEAFDATA0506!AB86</f>
        <v>16</v>
      </c>
      <c r="AC86" s="9">
        <f t="shared" si="49"/>
        <v>366</v>
      </c>
    </row>
    <row r="87" spans="2:29" ht="12">
      <c r="B87" s="5" t="s">
        <v>11</v>
      </c>
      <c r="C87" s="9">
        <f>LEAFDATA0506!C87</f>
        <v>14</v>
      </c>
      <c r="D87" s="9">
        <f>LEAFDATA0506!D87</f>
        <v>14</v>
      </c>
      <c r="E87" s="9">
        <f>LEAFDATA0506!E87</f>
        <v>17</v>
      </c>
      <c r="F87" s="9">
        <f>LEAFDATA0506!F87</f>
        <v>12</v>
      </c>
      <c r="G87" s="9">
        <f>LEAFDATA0506!G87</f>
        <v>13</v>
      </c>
      <c r="H87" s="9">
        <f>LEAFDATA0506!H87</f>
        <v>14</v>
      </c>
      <c r="I87" s="9">
        <f>LEAFDATA0506!I87</f>
        <v>15</v>
      </c>
      <c r="J87" s="9">
        <f>LEAFDATA0506!J87</f>
        <v>14</v>
      </c>
      <c r="K87" s="9">
        <f>LEAFDATA0506!K87</f>
        <v>13</v>
      </c>
      <c r="L87" s="9">
        <f>LEAFDATA0506!L87</f>
        <v>17</v>
      </c>
      <c r="M87" s="9">
        <f>LEAFDATA0506!M87</f>
        <v>12</v>
      </c>
      <c r="N87" s="9">
        <f>LEAFDATA0506!N87</f>
        <v>14</v>
      </c>
      <c r="O87" s="9">
        <f>LEAFDATA0506!O87</f>
        <v>13</v>
      </c>
      <c r="P87" s="9">
        <f>LEAFDATA0506!P87</f>
        <v>21</v>
      </c>
      <c r="Q87" s="9">
        <f>LEAFDATA0506!Q87</f>
        <v>9</v>
      </c>
      <c r="R87" s="9">
        <f>LEAFDATA0506!R87</f>
        <v>12</v>
      </c>
      <c r="S87" s="9">
        <f>LEAFDATA0506!S87</f>
        <v>17</v>
      </c>
      <c r="T87" s="9">
        <f>LEAFDATA0506!T87</f>
        <v>11</v>
      </c>
      <c r="U87" s="9">
        <f>LEAFDATA0506!U87</f>
        <v>14</v>
      </c>
      <c r="V87" s="9">
        <f>LEAFDATA0506!V87</f>
        <v>17</v>
      </c>
      <c r="W87" s="9">
        <f>LEAFDATA0506!W87</f>
        <v>12</v>
      </c>
      <c r="X87" s="9">
        <f>LEAFDATA0506!X87</f>
        <v>14</v>
      </c>
      <c r="Y87" s="9">
        <f>LEAFDATA0506!Y87</f>
        <v>14</v>
      </c>
      <c r="Z87" s="9">
        <f>LEAFDATA0506!Z87</f>
        <v>13</v>
      </c>
      <c r="AA87" s="9">
        <f>LEAFDATA0506!AA87</f>
        <v>14</v>
      </c>
      <c r="AB87" s="9">
        <f>LEAFDATA0506!AB87</f>
        <v>15</v>
      </c>
      <c r="AC87" s="9">
        <f t="shared" si="49"/>
        <v>365</v>
      </c>
    </row>
    <row r="88" spans="2:29" ht="12">
      <c r="B88" s="5" t="s">
        <v>12</v>
      </c>
      <c r="C88" s="9">
        <f>LEAFDATA0506!C88</f>
        <v>14</v>
      </c>
      <c r="D88" s="9">
        <f>LEAFDATA0506!D88</f>
        <v>14</v>
      </c>
      <c r="E88" s="9">
        <f>LEAFDATA0506!E88</f>
        <v>17</v>
      </c>
      <c r="F88" s="9">
        <f>LEAFDATA0506!F88</f>
        <v>11</v>
      </c>
      <c r="G88" s="9">
        <f>LEAFDATA0506!G88</f>
        <v>14</v>
      </c>
      <c r="H88" s="9">
        <f>LEAFDATA0506!H88</f>
        <v>14</v>
      </c>
      <c r="I88" s="9">
        <f>LEAFDATA0506!I88</f>
        <v>15</v>
      </c>
      <c r="J88" s="9">
        <f>LEAFDATA0506!J88</f>
        <v>14</v>
      </c>
      <c r="K88" s="9">
        <f>LEAFDATA0506!K88</f>
        <v>13</v>
      </c>
      <c r="L88" s="9">
        <f>LEAFDATA0506!L88</f>
        <v>17</v>
      </c>
      <c r="M88" s="9">
        <f>LEAFDATA0506!M88</f>
        <v>12</v>
      </c>
      <c r="N88" s="9">
        <f>LEAFDATA0506!N88</f>
        <v>13</v>
      </c>
      <c r="O88" s="9">
        <f>LEAFDATA0506!O88</f>
        <v>14</v>
      </c>
      <c r="P88" s="9">
        <f>LEAFDATA0506!P88</f>
        <v>21</v>
      </c>
      <c r="Q88" s="9">
        <f>LEAFDATA0506!Q88</f>
        <v>9</v>
      </c>
      <c r="R88" s="9">
        <f>LEAFDATA0506!R88</f>
        <v>12</v>
      </c>
      <c r="S88" s="9">
        <f>LEAFDATA0506!S88</f>
        <v>17</v>
      </c>
      <c r="T88" s="9">
        <f>LEAFDATA0506!T88</f>
        <v>11</v>
      </c>
      <c r="U88" s="9">
        <f>LEAFDATA0506!U88</f>
        <v>14</v>
      </c>
      <c r="V88" s="9">
        <f>LEAFDATA0506!V88</f>
        <v>17</v>
      </c>
      <c r="W88" s="9">
        <f>LEAFDATA0506!W88</f>
        <v>11</v>
      </c>
      <c r="X88" s="9">
        <f>LEAFDATA0506!X88</f>
        <v>15</v>
      </c>
      <c r="Y88" s="9">
        <f>LEAFDATA0506!Y88</f>
        <v>14</v>
      </c>
      <c r="Z88" s="9">
        <f>LEAFDATA0506!Z88</f>
        <v>13</v>
      </c>
      <c r="AA88" s="9">
        <f>LEAFDATA0506!AA88</f>
        <v>14</v>
      </c>
      <c r="AB88" s="9">
        <f>LEAFDATA0506!AB88</f>
        <v>14</v>
      </c>
      <c r="AC88" s="9">
        <f t="shared" si="49"/>
        <v>364</v>
      </c>
    </row>
    <row r="89" spans="2:29" ht="12">
      <c r="B89" s="5" t="s">
        <v>13</v>
      </c>
      <c r="C89" s="9">
        <f>LEAFDATA0506!C89</f>
        <v>14</v>
      </c>
      <c r="D89" s="9">
        <f>LEAFDATA0506!D89</f>
        <v>14</v>
      </c>
      <c r="E89" s="9">
        <f>LEAFDATA0506!E89</f>
        <v>17</v>
      </c>
      <c r="F89" s="9">
        <f>LEAFDATA0506!F89</f>
        <v>11</v>
      </c>
      <c r="G89" s="9">
        <f>LEAFDATA0506!G89</f>
        <v>14</v>
      </c>
      <c r="H89" s="9">
        <f>LEAFDATA0506!H89</f>
        <v>14</v>
      </c>
      <c r="I89" s="9">
        <f>LEAFDATA0506!I89</f>
        <v>14</v>
      </c>
      <c r="J89" s="9">
        <f>LEAFDATA0506!J89</f>
        <v>15</v>
      </c>
      <c r="K89" s="9">
        <f>LEAFDATA0506!K89</f>
        <v>13</v>
      </c>
      <c r="L89" s="9">
        <f>LEAFDATA0506!L89</f>
        <v>17</v>
      </c>
      <c r="M89" s="9">
        <f>LEAFDATA0506!M89</f>
        <v>12</v>
      </c>
      <c r="N89" s="9">
        <f>LEAFDATA0506!N89</f>
        <v>13</v>
      </c>
      <c r="O89" s="9">
        <f>LEAFDATA0506!O89</f>
        <v>14</v>
      </c>
      <c r="P89" s="9">
        <f>LEAFDATA0506!P89</f>
        <v>14</v>
      </c>
      <c r="Q89" s="9">
        <f>LEAFDATA0506!Q89</f>
        <v>16</v>
      </c>
      <c r="R89" s="9">
        <f>LEAFDATA0506!R89</f>
        <v>12</v>
      </c>
      <c r="S89" s="9">
        <f>LEAFDATA0506!S89</f>
        <v>15</v>
      </c>
      <c r="T89" s="9">
        <f>LEAFDATA0506!T89</f>
        <v>13</v>
      </c>
      <c r="U89" s="9">
        <f>LEAFDATA0506!U89</f>
        <v>14</v>
      </c>
      <c r="V89" s="9">
        <f>LEAFDATA0506!V89</f>
        <v>17</v>
      </c>
      <c r="W89" s="9">
        <f>LEAFDATA0506!W89</f>
        <v>11</v>
      </c>
      <c r="X89" s="9">
        <f>LEAFDATA0506!X89</f>
        <v>15</v>
      </c>
      <c r="Y89" s="9">
        <f>LEAFDATA0506!Y89</f>
        <v>14</v>
      </c>
      <c r="Z89" s="9">
        <f>LEAFDATA0506!Z89</f>
        <v>13</v>
      </c>
      <c r="AA89" s="9">
        <f>LEAFDATA0506!AA89</f>
        <v>14</v>
      </c>
      <c r="AB89" s="9">
        <f>LEAFDATA0506!AB89</f>
        <v>14</v>
      </c>
      <c r="AC89" s="9">
        <f t="shared" si="49"/>
        <v>364</v>
      </c>
    </row>
    <row r="90" spans="2:29" ht="12">
      <c r="B90" s="5" t="s">
        <v>14</v>
      </c>
      <c r="C90" s="9">
        <f>LEAFDATA0506!C90</f>
        <v>14</v>
      </c>
      <c r="D90" s="9">
        <f>LEAFDATA0506!D90</f>
        <v>14</v>
      </c>
      <c r="E90" s="9">
        <f>LEAFDATA0506!E90</f>
        <v>17</v>
      </c>
      <c r="F90" s="9">
        <f>LEAFDATA0506!F90</f>
        <v>11</v>
      </c>
      <c r="G90" s="9">
        <f>LEAFDATA0506!G90</f>
        <v>14</v>
      </c>
      <c r="H90" s="9">
        <f>LEAFDATA0506!H90</f>
        <v>14</v>
      </c>
      <c r="I90" s="9">
        <f>LEAFDATA0506!I90</f>
        <v>14</v>
      </c>
      <c r="J90" s="9">
        <f>LEAFDATA0506!J90</f>
        <v>15</v>
      </c>
      <c r="K90" s="9">
        <f>LEAFDATA0506!K90</f>
        <v>13</v>
      </c>
      <c r="L90" s="9">
        <f>LEAFDATA0506!L90</f>
        <v>17</v>
      </c>
      <c r="M90" s="9">
        <f>LEAFDATA0506!M90</f>
        <v>12</v>
      </c>
      <c r="N90" s="9">
        <f>LEAFDATA0506!N90</f>
        <v>13</v>
      </c>
      <c r="O90" s="9">
        <f>LEAFDATA0506!O90</f>
        <v>14</v>
      </c>
      <c r="P90" s="9">
        <f>LEAFDATA0506!P90</f>
        <v>14</v>
      </c>
      <c r="Q90" s="9">
        <f>LEAFDATA0506!Q90</f>
        <v>16</v>
      </c>
      <c r="R90" s="9">
        <f>LEAFDATA0506!R90</f>
        <v>12</v>
      </c>
      <c r="S90" s="9">
        <f>LEAFDATA0506!S90</f>
        <v>15</v>
      </c>
      <c r="T90" s="9">
        <f>LEAFDATA0506!T90</f>
        <v>13</v>
      </c>
      <c r="U90" s="9">
        <f>LEAFDATA0506!U90</f>
        <v>14</v>
      </c>
      <c r="V90" s="9">
        <f>LEAFDATA0506!V90</f>
        <v>17</v>
      </c>
      <c r="W90" s="9">
        <f>LEAFDATA0506!W90</f>
        <v>11</v>
      </c>
      <c r="X90" s="9">
        <f>LEAFDATA0506!X90</f>
        <v>15</v>
      </c>
      <c r="Y90" s="9">
        <f>LEAFDATA0506!Y90</f>
        <v>14</v>
      </c>
      <c r="Z90" s="9">
        <f>LEAFDATA0506!Z90</f>
        <v>13</v>
      </c>
      <c r="AA90" s="9">
        <f>LEAFDATA0506!AA90</f>
        <v>14</v>
      </c>
      <c r="AB90" s="9">
        <f>LEAFDATA0506!AB90</f>
        <v>14</v>
      </c>
      <c r="AC90" s="9">
        <f t="shared" si="49"/>
        <v>364</v>
      </c>
    </row>
    <row r="91" spans="2:29" ht="12">
      <c r="B91" s="5" t="s">
        <v>15</v>
      </c>
      <c r="C91" s="9">
        <f>LEAFDATA0506!C91</f>
        <v>14</v>
      </c>
      <c r="D91" s="9">
        <f>LEAFDATA0506!D91</f>
        <v>17</v>
      </c>
      <c r="E91" s="9">
        <f>LEAFDATA0506!E91</f>
        <v>10</v>
      </c>
      <c r="F91" s="9">
        <f>LEAFDATA0506!F91</f>
        <v>15</v>
      </c>
      <c r="G91" s="9">
        <f>LEAFDATA0506!G91</f>
        <v>14</v>
      </c>
      <c r="H91" s="9">
        <f>LEAFDATA0506!H91</f>
        <v>14</v>
      </c>
      <c r="I91" s="9">
        <f>LEAFDATA0506!I91</f>
        <v>16</v>
      </c>
      <c r="J91" s="9">
        <f>LEAFDATA0506!J91</f>
        <v>13</v>
      </c>
      <c r="K91" s="9">
        <f>LEAFDATA0506!K91</f>
        <v>14</v>
      </c>
      <c r="L91" s="9">
        <f>LEAFDATA0506!L91</f>
        <v>16</v>
      </c>
      <c r="M91" s="9">
        <f>LEAFDATA0506!M91</f>
        <v>10</v>
      </c>
      <c r="N91" s="9">
        <f>LEAFDATA0506!N91</f>
        <v>16</v>
      </c>
      <c r="O91" s="9">
        <f>LEAFDATA0506!O91</f>
        <v>13</v>
      </c>
      <c r="P91" s="9">
        <f>LEAFDATA0506!P91</f>
        <v>21</v>
      </c>
      <c r="Q91" s="9">
        <f>LEAFDATA0506!Q91</f>
        <v>7</v>
      </c>
      <c r="R91" s="9">
        <f>LEAFDATA0506!R91</f>
        <v>14</v>
      </c>
      <c r="S91" s="9">
        <f>LEAFDATA0506!S91</f>
        <v>20</v>
      </c>
      <c r="T91" s="9">
        <f>LEAFDATA0506!T91</f>
        <v>8</v>
      </c>
      <c r="U91" s="9">
        <f>LEAFDATA0506!U91</f>
        <v>15</v>
      </c>
      <c r="V91" s="9">
        <f>LEAFDATA0506!V91</f>
        <v>13</v>
      </c>
      <c r="W91" s="9">
        <f>LEAFDATA0506!W91</f>
        <v>17</v>
      </c>
      <c r="X91" s="9">
        <f>LEAFDATA0506!X91</f>
        <v>13</v>
      </c>
      <c r="Y91" s="9">
        <f>LEAFDATA0506!Y91</f>
        <v>11</v>
      </c>
      <c r="Z91" s="9">
        <f>LEAFDATA0506!Z91</f>
        <v>16</v>
      </c>
      <c r="AA91" s="9">
        <f>LEAFDATA0506!AA91</f>
        <v>13</v>
      </c>
      <c r="AB91" s="9">
        <f>LEAFDATA0506!AB91</f>
        <v>15</v>
      </c>
      <c r="AC91" s="9">
        <f t="shared" si="49"/>
        <v>365</v>
      </c>
    </row>
    <row r="92" spans="2:29" ht="12">
      <c r="B92" s="5" t="s">
        <v>16</v>
      </c>
      <c r="C92" s="9">
        <f>LEAFDATA0506!C92</f>
        <v>14</v>
      </c>
      <c r="D92" s="9">
        <f>LEAFDATA0506!D92</f>
        <v>15</v>
      </c>
      <c r="E92" s="9">
        <f>LEAFDATA0506!E92</f>
        <v>12</v>
      </c>
      <c r="F92" s="9">
        <f>LEAFDATA0506!F92</f>
        <v>17</v>
      </c>
      <c r="G92" s="9">
        <f>LEAFDATA0506!G92</f>
        <v>12</v>
      </c>
      <c r="H92" s="9">
        <f>LEAFDATA0506!H92</f>
        <v>13</v>
      </c>
      <c r="I92" s="9">
        <f>LEAFDATA0506!I92</f>
        <v>17</v>
      </c>
      <c r="J92" s="9">
        <f>LEAFDATA0506!J92</f>
        <v>13</v>
      </c>
      <c r="K92" s="9">
        <f>LEAFDATA0506!K92</f>
        <v>14</v>
      </c>
      <c r="L92" s="9">
        <f>LEAFDATA0506!L92</f>
        <v>13</v>
      </c>
      <c r="M92" s="9">
        <f>LEAFDATA0506!M92</f>
        <v>14</v>
      </c>
      <c r="N92" s="9">
        <f>LEAFDATA0506!N92</f>
        <v>15</v>
      </c>
      <c r="O92" s="9">
        <f>LEAFDATA0506!O92</f>
        <v>14</v>
      </c>
      <c r="P92" s="9">
        <f>LEAFDATA0506!P92</f>
        <v>19</v>
      </c>
      <c r="Q92" s="9">
        <f>LEAFDATA0506!Q92</f>
        <v>9</v>
      </c>
      <c r="R92" s="9">
        <f>LEAFDATA0506!R92</f>
        <v>13</v>
      </c>
      <c r="S92" s="9">
        <f>LEAFDATA0506!S92</f>
        <v>16</v>
      </c>
      <c r="T92" s="9">
        <f>LEAFDATA0506!T92</f>
        <v>12</v>
      </c>
      <c r="U92" s="9">
        <f>LEAFDATA0506!U92</f>
        <v>13</v>
      </c>
      <c r="V92" s="9">
        <f>LEAFDATA0506!V92</f>
        <v>15</v>
      </c>
      <c r="W92" s="9">
        <f>LEAFDATA0506!W92</f>
        <v>15</v>
      </c>
      <c r="X92" s="9">
        <f>LEAFDATA0506!X92</f>
        <v>15</v>
      </c>
      <c r="Y92" s="9">
        <f>LEAFDATA0506!Y92</f>
        <v>12</v>
      </c>
      <c r="Z92" s="9">
        <f>LEAFDATA0506!Z92</f>
        <v>14</v>
      </c>
      <c r="AA92" s="9">
        <f>LEAFDATA0506!AA92</f>
        <v>14</v>
      </c>
      <c r="AB92" s="9">
        <f>LEAFDATA0506!AB92</f>
        <v>16</v>
      </c>
      <c r="AC92" s="9">
        <f t="shared" si="49"/>
        <v>366</v>
      </c>
    </row>
    <row r="93" spans="2:29" ht="12">
      <c r="B93" s="5" t="s">
        <v>17</v>
      </c>
      <c r="C93" s="9">
        <f>LEAFDATA0506!C93</f>
        <v>14</v>
      </c>
      <c r="D93" s="9">
        <f>LEAFDATA0506!D93</f>
        <v>14</v>
      </c>
      <c r="E93" s="9">
        <f>LEAFDATA0506!E93</f>
        <v>17</v>
      </c>
      <c r="F93" s="9">
        <f>LEAFDATA0506!F93</f>
        <v>12</v>
      </c>
      <c r="G93" s="9">
        <f>LEAFDATA0506!G93</f>
        <v>13</v>
      </c>
      <c r="H93" s="9">
        <f>LEAFDATA0506!H93</f>
        <v>14</v>
      </c>
      <c r="I93" s="9">
        <f>LEAFDATA0506!I93</f>
        <v>15</v>
      </c>
      <c r="J93" s="9">
        <f>LEAFDATA0506!J93</f>
        <v>14</v>
      </c>
      <c r="K93" s="9">
        <f>LEAFDATA0506!K93</f>
        <v>13</v>
      </c>
      <c r="L93" s="9">
        <f>LEAFDATA0506!L93</f>
        <v>17</v>
      </c>
      <c r="M93" s="9">
        <f>LEAFDATA0506!M93</f>
        <v>12</v>
      </c>
      <c r="N93" s="9">
        <f>LEAFDATA0506!N93</f>
        <v>14</v>
      </c>
      <c r="O93" s="9">
        <f>LEAFDATA0506!O93</f>
        <v>13</v>
      </c>
      <c r="P93" s="9">
        <f>LEAFDATA0506!P93</f>
        <v>21</v>
      </c>
      <c r="Q93" s="9">
        <f>LEAFDATA0506!Q93</f>
        <v>9</v>
      </c>
      <c r="R93" s="9">
        <f>LEAFDATA0506!R93</f>
        <v>12</v>
      </c>
      <c r="S93" s="9">
        <f>LEAFDATA0506!S93</f>
        <v>17</v>
      </c>
      <c r="T93" s="9">
        <f>LEAFDATA0506!T93</f>
        <v>11</v>
      </c>
      <c r="U93" s="9">
        <f>LEAFDATA0506!U93</f>
        <v>14</v>
      </c>
      <c r="V93" s="9">
        <f>LEAFDATA0506!V93</f>
        <v>17</v>
      </c>
      <c r="W93" s="9">
        <f>LEAFDATA0506!W93</f>
        <v>12</v>
      </c>
      <c r="X93" s="9">
        <f>LEAFDATA0506!X93</f>
        <v>14</v>
      </c>
      <c r="Y93" s="9">
        <f>LEAFDATA0506!Y93</f>
        <v>14</v>
      </c>
      <c r="Z93" s="9">
        <f>LEAFDATA0506!Z93</f>
        <v>13</v>
      </c>
      <c r="AA93" s="9">
        <f>LEAFDATA0506!AA93</f>
        <v>14</v>
      </c>
      <c r="AB93" s="9">
        <f>LEAFDATA0506!AB93</f>
        <v>15</v>
      </c>
      <c r="AC93" s="9">
        <f t="shared" si="49"/>
        <v>365</v>
      </c>
    </row>
    <row r="94" spans="2:29" ht="12">
      <c r="B94" s="5" t="s">
        <v>18</v>
      </c>
      <c r="C94" s="9">
        <f>LEAFDATA0506!C94</f>
        <v>14</v>
      </c>
      <c r="D94" s="9">
        <f>LEAFDATA0506!D94</f>
        <v>14</v>
      </c>
      <c r="E94" s="9">
        <f>LEAFDATA0506!E94</f>
        <v>17</v>
      </c>
      <c r="F94" s="9">
        <f>LEAFDATA0506!F94</f>
        <v>12</v>
      </c>
      <c r="G94" s="9">
        <f>LEAFDATA0506!G94</f>
        <v>13</v>
      </c>
      <c r="H94" s="9">
        <f>LEAFDATA0506!H94</f>
        <v>14</v>
      </c>
      <c r="I94" s="9">
        <f>LEAFDATA0506!I94</f>
        <v>15</v>
      </c>
      <c r="J94" s="9">
        <f>LEAFDATA0506!J94</f>
        <v>14</v>
      </c>
      <c r="K94" s="9">
        <f>LEAFDATA0506!K94</f>
        <v>13</v>
      </c>
      <c r="L94" s="9">
        <f>LEAFDATA0506!L94</f>
        <v>17</v>
      </c>
      <c r="M94" s="9">
        <f>LEAFDATA0506!M94</f>
        <v>12</v>
      </c>
      <c r="N94" s="9">
        <f>LEAFDATA0506!N94</f>
        <v>14</v>
      </c>
      <c r="O94" s="9">
        <f>LEAFDATA0506!O94</f>
        <v>13</v>
      </c>
      <c r="P94" s="9">
        <f>LEAFDATA0506!P94</f>
        <v>21</v>
      </c>
      <c r="Q94" s="9">
        <f>LEAFDATA0506!Q94</f>
        <v>9</v>
      </c>
      <c r="R94" s="9">
        <f>LEAFDATA0506!R94</f>
        <v>12</v>
      </c>
      <c r="S94" s="9">
        <f>LEAFDATA0506!S94</f>
        <v>17</v>
      </c>
      <c r="T94" s="9">
        <f>LEAFDATA0506!T94</f>
        <v>11</v>
      </c>
      <c r="U94" s="9">
        <f>LEAFDATA0506!U94</f>
        <v>14</v>
      </c>
      <c r="V94" s="9">
        <f>LEAFDATA0506!V94</f>
        <v>17</v>
      </c>
      <c r="W94" s="9">
        <f>LEAFDATA0506!W94</f>
        <v>12</v>
      </c>
      <c r="X94" s="9">
        <f>LEAFDATA0506!X94</f>
        <v>14</v>
      </c>
      <c r="Y94" s="9">
        <f>LEAFDATA0506!Y94</f>
        <v>14</v>
      </c>
      <c r="Z94" s="9">
        <f>LEAFDATA0506!Z94</f>
        <v>13</v>
      </c>
      <c r="AA94" s="9">
        <f>LEAFDATA0506!AA94</f>
        <v>14</v>
      </c>
      <c r="AB94" s="9">
        <f>LEAFDATA0506!AB94</f>
        <v>15</v>
      </c>
      <c r="AC94" s="9">
        <f t="shared" si="49"/>
        <v>365</v>
      </c>
    </row>
    <row r="95" spans="2:29" ht="12">
      <c r="B95" s="5" t="s">
        <v>19</v>
      </c>
      <c r="C95" s="9">
        <f>LEAFDATA0506!C95</f>
        <v>14</v>
      </c>
      <c r="D95" s="9">
        <f>LEAFDATA0506!D95</f>
        <v>14</v>
      </c>
      <c r="E95" s="9">
        <f>LEAFDATA0506!E95</f>
        <v>17</v>
      </c>
      <c r="F95" s="9">
        <f>LEAFDATA0506!F95</f>
        <v>11</v>
      </c>
      <c r="G95" s="9">
        <f>LEAFDATA0506!G95</f>
        <v>14</v>
      </c>
      <c r="H95" s="9">
        <f>LEAFDATA0506!H95</f>
        <v>14</v>
      </c>
      <c r="I95" s="9">
        <f>LEAFDATA0506!I95</f>
        <v>14</v>
      </c>
      <c r="J95" s="9">
        <f>LEAFDATA0506!J95</f>
        <v>15</v>
      </c>
      <c r="K95" s="9">
        <f>LEAFDATA0506!K95</f>
        <v>13</v>
      </c>
      <c r="L95" s="9">
        <f>LEAFDATA0506!L95</f>
        <v>17</v>
      </c>
      <c r="M95" s="9">
        <f>LEAFDATA0506!M95</f>
        <v>12</v>
      </c>
      <c r="N95" s="9">
        <f>LEAFDATA0506!N95</f>
        <v>13</v>
      </c>
      <c r="O95" s="9">
        <f>LEAFDATA0506!O95</f>
        <v>14</v>
      </c>
      <c r="P95" s="9">
        <f>LEAFDATA0506!P95</f>
        <v>14</v>
      </c>
      <c r="Q95" s="9">
        <f>LEAFDATA0506!Q95</f>
        <v>16</v>
      </c>
      <c r="R95" s="9">
        <f>LEAFDATA0506!R95</f>
        <v>12</v>
      </c>
      <c r="S95" s="9">
        <f>LEAFDATA0506!S95</f>
        <v>15</v>
      </c>
      <c r="T95" s="9">
        <f>LEAFDATA0506!T95</f>
        <v>13</v>
      </c>
      <c r="U95" s="9">
        <f>LEAFDATA0506!U95</f>
        <v>14</v>
      </c>
      <c r="V95" s="9">
        <f>LEAFDATA0506!V95</f>
        <v>17</v>
      </c>
      <c r="W95" s="9">
        <f>LEAFDATA0506!W95</f>
        <v>11</v>
      </c>
      <c r="X95" s="9">
        <f>LEAFDATA0506!X95</f>
        <v>15</v>
      </c>
      <c r="Y95" s="9">
        <f>LEAFDATA0506!Y95</f>
        <v>14</v>
      </c>
      <c r="Z95" s="9">
        <f>LEAFDATA0506!Z95</f>
        <v>13</v>
      </c>
      <c r="AA95" s="9">
        <f>LEAFDATA0506!AA95</f>
        <v>14</v>
      </c>
      <c r="AB95" s="9">
        <f>LEAFDATA0506!AB95</f>
        <v>14</v>
      </c>
      <c r="AC95" s="9">
        <f t="shared" si="49"/>
        <v>364</v>
      </c>
    </row>
    <row r="96" spans="2:29" ht="12">
      <c r="B96" s="5" t="s">
        <v>20</v>
      </c>
      <c r="C96" s="9">
        <f>LEAFDATA0506!C96</f>
        <v>14</v>
      </c>
      <c r="D96" s="9">
        <f>LEAFDATA0506!D96</f>
        <v>14</v>
      </c>
      <c r="E96" s="9">
        <f>LEAFDATA0506!E96</f>
        <v>17</v>
      </c>
      <c r="F96" s="9">
        <f>LEAFDATA0506!F96</f>
        <v>11</v>
      </c>
      <c r="G96" s="9">
        <f>LEAFDATA0506!G96</f>
        <v>14</v>
      </c>
      <c r="H96" s="9">
        <f>LEAFDATA0506!H96</f>
        <v>14</v>
      </c>
      <c r="I96" s="9">
        <f>LEAFDATA0506!I96</f>
        <v>14</v>
      </c>
      <c r="J96" s="9">
        <f>LEAFDATA0506!J96</f>
        <v>15</v>
      </c>
      <c r="K96" s="9">
        <f>LEAFDATA0506!K96</f>
        <v>13</v>
      </c>
      <c r="L96" s="9">
        <f>LEAFDATA0506!L96</f>
        <v>17</v>
      </c>
      <c r="M96" s="9">
        <f>LEAFDATA0506!M96</f>
        <v>12</v>
      </c>
      <c r="N96" s="9">
        <f>LEAFDATA0506!N96</f>
        <v>13</v>
      </c>
      <c r="O96" s="9">
        <f>LEAFDATA0506!O96</f>
        <v>14</v>
      </c>
      <c r="P96" s="9">
        <f>LEAFDATA0506!P96</f>
        <v>14</v>
      </c>
      <c r="Q96" s="9">
        <f>LEAFDATA0506!Q96</f>
        <v>16</v>
      </c>
      <c r="R96" s="9">
        <f>LEAFDATA0506!R96</f>
        <v>12</v>
      </c>
      <c r="S96" s="9">
        <f>LEAFDATA0506!S96</f>
        <v>15</v>
      </c>
      <c r="T96" s="9">
        <f>LEAFDATA0506!T96</f>
        <v>13</v>
      </c>
      <c r="U96" s="9">
        <f>LEAFDATA0506!U96</f>
        <v>14</v>
      </c>
      <c r="V96" s="9">
        <f>LEAFDATA0506!V96</f>
        <v>17</v>
      </c>
      <c r="W96" s="9">
        <f>LEAFDATA0506!W96</f>
        <v>11</v>
      </c>
      <c r="X96" s="9">
        <f>LEAFDATA0506!X96</f>
        <v>15</v>
      </c>
      <c r="Y96" s="9">
        <f>LEAFDATA0506!Y96</f>
        <v>14</v>
      </c>
      <c r="Z96" s="9">
        <f>LEAFDATA0506!Z96</f>
        <v>13</v>
      </c>
      <c r="AA96" s="9">
        <f>LEAFDATA0506!AA96</f>
        <v>14</v>
      </c>
      <c r="AB96" s="9">
        <f>LEAFDATA0506!AB96</f>
        <v>14</v>
      </c>
      <c r="AC96" s="9">
        <f t="shared" si="49"/>
        <v>364</v>
      </c>
    </row>
    <row r="98" spans="2:29" s="2" customFormat="1" ht="12">
      <c r="B98" s="4" t="s">
        <v>2</v>
      </c>
      <c r="C98" s="3">
        <f>C11</f>
        <v>38635</v>
      </c>
      <c r="D98" s="3">
        <f aca="true" t="shared" si="50" ref="D98:AB98">D11</f>
        <v>38649</v>
      </c>
      <c r="E98" s="3">
        <f t="shared" si="50"/>
        <v>38663</v>
      </c>
      <c r="F98" s="3">
        <f t="shared" si="50"/>
        <v>38677</v>
      </c>
      <c r="G98" s="3">
        <f t="shared" si="50"/>
        <v>38691</v>
      </c>
      <c r="H98" s="3">
        <f t="shared" si="50"/>
        <v>38705</v>
      </c>
      <c r="I98" s="3">
        <f t="shared" si="50"/>
        <v>38719</v>
      </c>
      <c r="J98" s="3">
        <f t="shared" si="50"/>
        <v>38734</v>
      </c>
      <c r="K98" s="3">
        <f t="shared" si="50"/>
        <v>38747</v>
      </c>
      <c r="L98" s="3">
        <f t="shared" si="50"/>
        <v>38762</v>
      </c>
      <c r="M98" s="3">
        <f t="shared" si="50"/>
        <v>38775</v>
      </c>
      <c r="N98" s="3">
        <f t="shared" si="50"/>
        <v>38789</v>
      </c>
      <c r="O98" s="3">
        <f t="shared" si="50"/>
        <v>38803</v>
      </c>
      <c r="P98" s="3">
        <f t="shared" si="50"/>
        <v>38817</v>
      </c>
      <c r="Q98" s="3">
        <f t="shared" si="50"/>
        <v>38831</v>
      </c>
      <c r="R98" s="3">
        <f t="shared" si="50"/>
        <v>38845</v>
      </c>
      <c r="S98" s="3">
        <f t="shared" si="50"/>
        <v>38860</v>
      </c>
      <c r="T98" s="3">
        <f t="shared" si="50"/>
        <v>38873</v>
      </c>
      <c r="U98" s="3">
        <f t="shared" si="50"/>
        <v>38887</v>
      </c>
      <c r="V98" s="3">
        <f t="shared" si="50"/>
        <v>38902</v>
      </c>
      <c r="W98" s="3">
        <f t="shared" si="50"/>
        <v>38915</v>
      </c>
      <c r="X98" s="3">
        <f t="shared" si="50"/>
        <v>38930</v>
      </c>
      <c r="Y98" s="3">
        <f t="shared" si="50"/>
        <v>38943</v>
      </c>
      <c r="Z98" s="3">
        <f t="shared" si="50"/>
        <v>38957</v>
      </c>
      <c r="AA98" s="3">
        <f t="shared" si="50"/>
        <v>38971</v>
      </c>
      <c r="AB98" s="3">
        <f t="shared" si="50"/>
        <v>38985</v>
      </c>
      <c r="AC98" s="11"/>
    </row>
    <row r="99" spans="2:29" ht="12">
      <c r="B99" s="5" t="s">
        <v>33</v>
      </c>
      <c r="C99" s="9">
        <f aca="true" t="shared" si="51" ref="C99:AB99">AVERAGE(C79:C84)</f>
        <v>14</v>
      </c>
      <c r="D99" s="9">
        <f t="shared" si="51"/>
        <v>14.5</v>
      </c>
      <c r="E99" s="9">
        <f t="shared" si="51"/>
        <v>13.166666666666666</v>
      </c>
      <c r="F99" s="9">
        <f t="shared" si="51"/>
        <v>15</v>
      </c>
      <c r="G99" s="9">
        <f t="shared" si="51"/>
        <v>13.333333333333334</v>
      </c>
      <c r="H99" s="9">
        <f t="shared" si="51"/>
        <v>14.666666666666666</v>
      </c>
      <c r="I99" s="9">
        <f t="shared" si="51"/>
        <v>14.333333333333334</v>
      </c>
      <c r="J99" s="9">
        <f t="shared" si="51"/>
        <v>14</v>
      </c>
      <c r="K99" s="9">
        <f t="shared" si="51"/>
        <v>13.833333333333334</v>
      </c>
      <c r="L99" s="9">
        <f t="shared" si="51"/>
        <v>13.833333333333334</v>
      </c>
      <c r="M99" s="9">
        <f t="shared" si="51"/>
        <v>12.666666666666666</v>
      </c>
      <c r="N99" s="9">
        <f t="shared" si="51"/>
        <v>15.5</v>
      </c>
      <c r="O99" s="9">
        <f t="shared" si="51"/>
        <v>13.166666666666666</v>
      </c>
      <c r="P99" s="9">
        <f t="shared" si="51"/>
        <v>14</v>
      </c>
      <c r="Q99" s="9">
        <f t="shared" si="51"/>
        <v>13.666666666666666</v>
      </c>
      <c r="R99" s="9">
        <f t="shared" si="51"/>
        <v>14.333333333333334</v>
      </c>
      <c r="S99" s="9">
        <f t="shared" si="51"/>
        <v>15.333333333333334</v>
      </c>
      <c r="T99" s="9">
        <f t="shared" si="51"/>
        <v>12.666666666666666</v>
      </c>
      <c r="U99" s="9">
        <f t="shared" si="51"/>
        <v>14.5</v>
      </c>
      <c r="V99" s="9">
        <f t="shared" si="51"/>
        <v>14</v>
      </c>
      <c r="W99" s="9">
        <f t="shared" si="51"/>
        <v>14.333333333333334</v>
      </c>
      <c r="X99" s="9">
        <f t="shared" si="51"/>
        <v>15</v>
      </c>
      <c r="Y99" s="9">
        <f t="shared" si="51"/>
        <v>11.5</v>
      </c>
      <c r="Z99" s="9">
        <f t="shared" si="51"/>
        <v>14.5</v>
      </c>
      <c r="AA99" s="9">
        <f t="shared" si="51"/>
        <v>14.166666666666666</v>
      </c>
      <c r="AB99" s="9">
        <f t="shared" si="51"/>
        <v>14.833333333333334</v>
      </c>
      <c r="AC99" s="9">
        <f>AVERAGE(AC79:AC84)</f>
        <v>364.8333333333333</v>
      </c>
    </row>
    <row r="100" spans="2:29" ht="12">
      <c r="B100" s="5" t="s">
        <v>34</v>
      </c>
      <c r="C100" s="9">
        <f aca="true" t="shared" si="52" ref="C100:AB100">AVERAGE(C85:C90)</f>
        <v>14</v>
      </c>
      <c r="D100" s="9">
        <f t="shared" si="52"/>
        <v>14.333333333333334</v>
      </c>
      <c r="E100" s="9">
        <f t="shared" si="52"/>
        <v>15.333333333333334</v>
      </c>
      <c r="F100" s="9">
        <f t="shared" si="52"/>
        <v>13.166666666666666</v>
      </c>
      <c r="G100" s="9">
        <f t="shared" si="52"/>
        <v>13.166666666666666</v>
      </c>
      <c r="H100" s="9">
        <f t="shared" si="52"/>
        <v>13.833333333333334</v>
      </c>
      <c r="I100" s="9">
        <f t="shared" si="52"/>
        <v>15.166666666666666</v>
      </c>
      <c r="J100" s="9">
        <f t="shared" si="52"/>
        <v>14</v>
      </c>
      <c r="K100" s="9">
        <f t="shared" si="52"/>
        <v>13.333333333333334</v>
      </c>
      <c r="L100" s="9">
        <f t="shared" si="52"/>
        <v>15.833333333333334</v>
      </c>
      <c r="M100" s="9">
        <f t="shared" si="52"/>
        <v>12.333333333333334</v>
      </c>
      <c r="N100" s="9">
        <f t="shared" si="52"/>
        <v>14</v>
      </c>
      <c r="O100" s="9">
        <f t="shared" si="52"/>
        <v>13.666666666666666</v>
      </c>
      <c r="P100" s="9">
        <f t="shared" si="52"/>
        <v>17.166666666666668</v>
      </c>
      <c r="Q100" s="9">
        <f t="shared" si="52"/>
        <v>12.166666666666666</v>
      </c>
      <c r="R100" s="9">
        <f t="shared" si="52"/>
        <v>12.5</v>
      </c>
      <c r="S100" s="9">
        <f t="shared" si="52"/>
        <v>15.833333333333334</v>
      </c>
      <c r="T100" s="9">
        <f t="shared" si="52"/>
        <v>12.166666666666666</v>
      </c>
      <c r="U100" s="9">
        <f t="shared" si="52"/>
        <v>14</v>
      </c>
      <c r="V100" s="9">
        <f t="shared" si="52"/>
        <v>16</v>
      </c>
      <c r="W100" s="9">
        <f t="shared" si="52"/>
        <v>12.5</v>
      </c>
      <c r="X100" s="9">
        <f t="shared" si="52"/>
        <v>14.833333333333334</v>
      </c>
      <c r="Y100" s="9">
        <f t="shared" si="52"/>
        <v>13.166666666666666</v>
      </c>
      <c r="Z100" s="9">
        <f t="shared" si="52"/>
        <v>13.666666666666666</v>
      </c>
      <c r="AA100" s="9">
        <f t="shared" si="52"/>
        <v>13.833333333333334</v>
      </c>
      <c r="AB100" s="9">
        <f t="shared" si="52"/>
        <v>14.666666666666666</v>
      </c>
      <c r="AC100" s="9">
        <f>AVERAGE(AC85:AC90)</f>
        <v>364.6666666666667</v>
      </c>
    </row>
    <row r="101" spans="2:29" ht="12">
      <c r="B101" s="5" t="s">
        <v>35</v>
      </c>
      <c r="C101" s="9">
        <f aca="true" t="shared" si="53" ref="C101:W101">AVERAGE(C91:C96)</f>
        <v>14</v>
      </c>
      <c r="D101" s="9">
        <f t="shared" si="53"/>
        <v>14.666666666666666</v>
      </c>
      <c r="E101" s="9">
        <f t="shared" si="53"/>
        <v>15</v>
      </c>
      <c r="F101" s="9">
        <f t="shared" si="53"/>
        <v>13</v>
      </c>
      <c r="G101" s="9">
        <f t="shared" si="53"/>
        <v>13.333333333333334</v>
      </c>
      <c r="H101" s="9">
        <f t="shared" si="53"/>
        <v>13.833333333333334</v>
      </c>
      <c r="I101" s="9">
        <f t="shared" si="53"/>
        <v>15.166666666666666</v>
      </c>
      <c r="J101" s="9">
        <f t="shared" si="53"/>
        <v>14</v>
      </c>
      <c r="K101" s="9">
        <f t="shared" si="53"/>
        <v>13.333333333333334</v>
      </c>
      <c r="L101" s="9">
        <f t="shared" si="53"/>
        <v>16.166666666666668</v>
      </c>
      <c r="M101" s="9">
        <f t="shared" si="53"/>
        <v>12</v>
      </c>
      <c r="N101" s="9">
        <f t="shared" si="53"/>
        <v>14.166666666666666</v>
      </c>
      <c r="O101" s="9">
        <f t="shared" si="53"/>
        <v>13.5</v>
      </c>
      <c r="P101" s="9">
        <f t="shared" si="53"/>
        <v>18.333333333333332</v>
      </c>
      <c r="Q101" s="9">
        <f t="shared" si="53"/>
        <v>11</v>
      </c>
      <c r="R101" s="9">
        <f t="shared" si="53"/>
        <v>12.5</v>
      </c>
      <c r="S101" s="9">
        <f t="shared" si="53"/>
        <v>16.666666666666668</v>
      </c>
      <c r="T101" s="9">
        <f t="shared" si="53"/>
        <v>11.333333333333334</v>
      </c>
      <c r="U101" s="9">
        <f t="shared" si="53"/>
        <v>14</v>
      </c>
      <c r="V101" s="9">
        <f t="shared" si="53"/>
        <v>16</v>
      </c>
      <c r="W101" s="9">
        <f t="shared" si="53"/>
        <v>13</v>
      </c>
      <c r="X101" s="9">
        <f>AVERAGE(X91:X95)</f>
        <v>14.2</v>
      </c>
      <c r="Y101" s="9">
        <f>AVERAGE(Y91:Y96)</f>
        <v>13.166666666666666</v>
      </c>
      <c r="Z101" s="9">
        <f>AVERAGE(Z91:Z96)</f>
        <v>13.666666666666666</v>
      </c>
      <c r="AA101" s="9">
        <f>AVERAGE(AA91:AA96)</f>
        <v>13.833333333333334</v>
      </c>
      <c r="AB101" s="9">
        <f>AVERAGE(AB91:AB96)</f>
        <v>14.833333333333334</v>
      </c>
      <c r="AC101" s="9">
        <f>AVERAGE(AC91:AC96)</f>
        <v>364.8333333333333</v>
      </c>
    </row>
    <row r="102" spans="2:29" ht="12">
      <c r="B102" s="5" t="s">
        <v>36</v>
      </c>
      <c r="C102" s="9">
        <f aca="true" t="shared" si="54" ref="C102:W102">AVERAGE(C79:C96)</f>
        <v>14</v>
      </c>
      <c r="D102" s="9">
        <f t="shared" si="54"/>
        <v>14.5</v>
      </c>
      <c r="E102" s="9">
        <f t="shared" si="54"/>
        <v>14.5</v>
      </c>
      <c r="F102" s="9">
        <f t="shared" si="54"/>
        <v>13.722222222222221</v>
      </c>
      <c r="G102" s="9">
        <f t="shared" si="54"/>
        <v>13.277777777777779</v>
      </c>
      <c r="H102" s="9">
        <f t="shared" si="54"/>
        <v>14.11111111111111</v>
      </c>
      <c r="I102" s="9">
        <f t="shared" si="54"/>
        <v>14.88888888888889</v>
      </c>
      <c r="J102" s="9">
        <f t="shared" si="54"/>
        <v>14</v>
      </c>
      <c r="K102" s="9">
        <f t="shared" si="54"/>
        <v>13.5</v>
      </c>
      <c r="L102" s="9">
        <f t="shared" si="54"/>
        <v>15.277777777777779</v>
      </c>
      <c r="M102" s="9">
        <f t="shared" si="54"/>
        <v>12.333333333333334</v>
      </c>
      <c r="N102" s="9">
        <f t="shared" si="54"/>
        <v>14.555555555555555</v>
      </c>
      <c r="O102" s="9">
        <f t="shared" si="54"/>
        <v>13.444444444444445</v>
      </c>
      <c r="P102" s="9">
        <f t="shared" si="54"/>
        <v>16.5</v>
      </c>
      <c r="Q102" s="9">
        <f t="shared" si="54"/>
        <v>12.277777777777779</v>
      </c>
      <c r="R102" s="9">
        <f t="shared" si="54"/>
        <v>13.11111111111111</v>
      </c>
      <c r="S102" s="9">
        <f t="shared" si="54"/>
        <v>15.944444444444445</v>
      </c>
      <c r="T102" s="9">
        <f t="shared" si="54"/>
        <v>12.055555555555555</v>
      </c>
      <c r="U102" s="9">
        <f t="shared" si="54"/>
        <v>14.166666666666666</v>
      </c>
      <c r="V102" s="9">
        <f t="shared" si="54"/>
        <v>15.333333333333334</v>
      </c>
      <c r="W102" s="9">
        <f t="shared" si="54"/>
        <v>13.277777777777779</v>
      </c>
      <c r="X102" s="9">
        <f>AVERAGE(X99:X101)</f>
        <v>14.677777777777777</v>
      </c>
      <c r="Y102" s="9">
        <f>AVERAGE(Y79:Y96)</f>
        <v>12.61111111111111</v>
      </c>
      <c r="Z102" s="9">
        <f>AVERAGE(Z79:Z96)</f>
        <v>13.944444444444445</v>
      </c>
      <c r="AA102" s="9">
        <f>AVERAGE(AA79:AA96)</f>
        <v>13.944444444444445</v>
      </c>
      <c r="AB102" s="9">
        <f>AVERAGE(AB79:AB96)</f>
        <v>14.777777777777779</v>
      </c>
      <c r="AC102" s="9">
        <f>AVERAGE(AC79:AC96)</f>
        <v>364.77777777777777</v>
      </c>
    </row>
    <row r="104" spans="2:29" ht="12">
      <c r="B104" s="5" t="s">
        <v>26</v>
      </c>
      <c r="C104">
        <f aca="true" t="shared" si="55" ref="C104:AC104">COUNT(C79:C84)</f>
        <v>6</v>
      </c>
      <c r="D104">
        <f t="shared" si="55"/>
        <v>6</v>
      </c>
      <c r="E104">
        <f t="shared" si="55"/>
        <v>6</v>
      </c>
      <c r="F104">
        <f t="shared" si="55"/>
        <v>6</v>
      </c>
      <c r="G104">
        <f t="shared" si="55"/>
        <v>6</v>
      </c>
      <c r="H104">
        <f t="shared" si="55"/>
        <v>6</v>
      </c>
      <c r="I104">
        <f t="shared" si="55"/>
        <v>6</v>
      </c>
      <c r="J104">
        <f t="shared" si="55"/>
        <v>6</v>
      </c>
      <c r="K104">
        <f t="shared" si="55"/>
        <v>6</v>
      </c>
      <c r="L104">
        <f t="shared" si="55"/>
        <v>6</v>
      </c>
      <c r="M104">
        <f t="shared" si="55"/>
        <v>6</v>
      </c>
      <c r="N104">
        <f t="shared" si="55"/>
        <v>6</v>
      </c>
      <c r="O104">
        <f t="shared" si="55"/>
        <v>6</v>
      </c>
      <c r="P104">
        <f t="shared" si="55"/>
        <v>6</v>
      </c>
      <c r="Q104">
        <f t="shared" si="55"/>
        <v>6</v>
      </c>
      <c r="R104">
        <f t="shared" si="55"/>
        <v>6</v>
      </c>
      <c r="S104">
        <f t="shared" si="55"/>
        <v>6</v>
      </c>
      <c r="T104">
        <f t="shared" si="55"/>
        <v>6</v>
      </c>
      <c r="U104">
        <f t="shared" si="55"/>
        <v>6</v>
      </c>
      <c r="V104">
        <f t="shared" si="55"/>
        <v>6</v>
      </c>
      <c r="W104">
        <f t="shared" si="55"/>
        <v>6</v>
      </c>
      <c r="X104">
        <f t="shared" si="55"/>
        <v>6</v>
      </c>
      <c r="Y104">
        <f t="shared" si="55"/>
        <v>6</v>
      </c>
      <c r="Z104">
        <f t="shared" si="55"/>
        <v>6</v>
      </c>
      <c r="AA104">
        <f t="shared" si="55"/>
        <v>6</v>
      </c>
      <c r="AB104">
        <f t="shared" si="55"/>
        <v>6</v>
      </c>
      <c r="AC104">
        <f t="shared" si="55"/>
        <v>6</v>
      </c>
    </row>
    <row r="105" spans="2:29" ht="12">
      <c r="B105" s="5" t="s">
        <v>27</v>
      </c>
      <c r="C105">
        <f aca="true" t="shared" si="56" ref="C105:AC105">COUNT(C85:C90)</f>
        <v>6</v>
      </c>
      <c r="D105">
        <f t="shared" si="56"/>
        <v>6</v>
      </c>
      <c r="E105">
        <f t="shared" si="56"/>
        <v>6</v>
      </c>
      <c r="F105">
        <f t="shared" si="56"/>
        <v>6</v>
      </c>
      <c r="G105">
        <f t="shared" si="56"/>
        <v>6</v>
      </c>
      <c r="H105">
        <f t="shared" si="56"/>
        <v>6</v>
      </c>
      <c r="I105">
        <f t="shared" si="56"/>
        <v>6</v>
      </c>
      <c r="J105">
        <f t="shared" si="56"/>
        <v>6</v>
      </c>
      <c r="K105">
        <f t="shared" si="56"/>
        <v>6</v>
      </c>
      <c r="L105">
        <f t="shared" si="56"/>
        <v>6</v>
      </c>
      <c r="M105">
        <f t="shared" si="56"/>
        <v>6</v>
      </c>
      <c r="N105">
        <f t="shared" si="56"/>
        <v>6</v>
      </c>
      <c r="O105">
        <f t="shared" si="56"/>
        <v>6</v>
      </c>
      <c r="P105">
        <f t="shared" si="56"/>
        <v>6</v>
      </c>
      <c r="Q105">
        <f t="shared" si="56"/>
        <v>6</v>
      </c>
      <c r="R105">
        <f t="shared" si="56"/>
        <v>6</v>
      </c>
      <c r="S105">
        <f t="shared" si="56"/>
        <v>6</v>
      </c>
      <c r="T105">
        <f t="shared" si="56"/>
        <v>6</v>
      </c>
      <c r="U105">
        <f t="shared" si="56"/>
        <v>6</v>
      </c>
      <c r="V105">
        <f t="shared" si="56"/>
        <v>6</v>
      </c>
      <c r="W105">
        <f t="shared" si="56"/>
        <v>6</v>
      </c>
      <c r="X105">
        <f t="shared" si="56"/>
        <v>6</v>
      </c>
      <c r="Y105">
        <f t="shared" si="56"/>
        <v>6</v>
      </c>
      <c r="Z105">
        <f t="shared" si="56"/>
        <v>6</v>
      </c>
      <c r="AA105">
        <f t="shared" si="56"/>
        <v>6</v>
      </c>
      <c r="AB105">
        <f t="shared" si="56"/>
        <v>6</v>
      </c>
      <c r="AC105">
        <f t="shared" si="56"/>
        <v>6</v>
      </c>
    </row>
    <row r="106" spans="2:29" ht="12">
      <c r="B106" s="5" t="s">
        <v>28</v>
      </c>
      <c r="C106">
        <f aca="true" t="shared" si="57" ref="C106:AC106">COUNT(C91:C96)</f>
        <v>6</v>
      </c>
      <c r="D106">
        <f t="shared" si="57"/>
        <v>6</v>
      </c>
      <c r="E106">
        <f t="shared" si="57"/>
        <v>6</v>
      </c>
      <c r="F106">
        <f t="shared" si="57"/>
        <v>6</v>
      </c>
      <c r="G106">
        <f t="shared" si="57"/>
        <v>6</v>
      </c>
      <c r="H106">
        <f t="shared" si="57"/>
        <v>6</v>
      </c>
      <c r="I106">
        <f t="shared" si="57"/>
        <v>6</v>
      </c>
      <c r="J106">
        <f t="shared" si="57"/>
        <v>6</v>
      </c>
      <c r="K106">
        <f t="shared" si="57"/>
        <v>6</v>
      </c>
      <c r="L106">
        <f t="shared" si="57"/>
        <v>6</v>
      </c>
      <c r="M106">
        <f t="shared" si="57"/>
        <v>6</v>
      </c>
      <c r="N106">
        <f t="shared" si="57"/>
        <v>6</v>
      </c>
      <c r="O106">
        <f t="shared" si="57"/>
        <v>6</v>
      </c>
      <c r="P106">
        <f t="shared" si="57"/>
        <v>6</v>
      </c>
      <c r="Q106">
        <f t="shared" si="57"/>
        <v>6</v>
      </c>
      <c r="R106">
        <f t="shared" si="57"/>
        <v>6</v>
      </c>
      <c r="S106">
        <f t="shared" si="57"/>
        <v>6</v>
      </c>
      <c r="T106">
        <f t="shared" si="57"/>
        <v>6</v>
      </c>
      <c r="U106">
        <f t="shared" si="57"/>
        <v>6</v>
      </c>
      <c r="V106">
        <f t="shared" si="57"/>
        <v>6</v>
      </c>
      <c r="W106">
        <f t="shared" si="57"/>
        <v>6</v>
      </c>
      <c r="X106">
        <f t="shared" si="57"/>
        <v>6</v>
      </c>
      <c r="Y106">
        <f t="shared" si="57"/>
        <v>6</v>
      </c>
      <c r="Z106">
        <f t="shared" si="57"/>
        <v>6</v>
      </c>
      <c r="AA106">
        <f t="shared" si="57"/>
        <v>6</v>
      </c>
      <c r="AB106">
        <f t="shared" si="57"/>
        <v>6</v>
      </c>
      <c r="AC106">
        <f t="shared" si="57"/>
        <v>6</v>
      </c>
    </row>
    <row r="107" spans="2:29" ht="12">
      <c r="B107" s="5" t="s">
        <v>29</v>
      </c>
      <c r="C107">
        <f aca="true" t="shared" si="58" ref="C107:AC107">COUNT(C79:C96)</f>
        <v>18</v>
      </c>
      <c r="D107">
        <f t="shared" si="58"/>
        <v>18</v>
      </c>
      <c r="E107">
        <f t="shared" si="58"/>
        <v>18</v>
      </c>
      <c r="F107">
        <f t="shared" si="58"/>
        <v>18</v>
      </c>
      <c r="G107">
        <f t="shared" si="58"/>
        <v>18</v>
      </c>
      <c r="H107">
        <f t="shared" si="58"/>
        <v>18</v>
      </c>
      <c r="I107">
        <f t="shared" si="58"/>
        <v>18</v>
      </c>
      <c r="J107">
        <f t="shared" si="58"/>
        <v>18</v>
      </c>
      <c r="K107">
        <f t="shared" si="58"/>
        <v>18</v>
      </c>
      <c r="L107">
        <f t="shared" si="58"/>
        <v>18</v>
      </c>
      <c r="M107">
        <f t="shared" si="58"/>
        <v>18</v>
      </c>
      <c r="N107">
        <f t="shared" si="58"/>
        <v>18</v>
      </c>
      <c r="O107">
        <f t="shared" si="58"/>
        <v>18</v>
      </c>
      <c r="P107">
        <f t="shared" si="58"/>
        <v>18</v>
      </c>
      <c r="Q107">
        <f t="shared" si="58"/>
        <v>18</v>
      </c>
      <c r="R107">
        <f t="shared" si="58"/>
        <v>18</v>
      </c>
      <c r="S107">
        <f t="shared" si="58"/>
        <v>18</v>
      </c>
      <c r="T107">
        <f t="shared" si="58"/>
        <v>18</v>
      </c>
      <c r="U107">
        <f t="shared" si="58"/>
        <v>18</v>
      </c>
      <c r="V107">
        <f t="shared" si="58"/>
        <v>18</v>
      </c>
      <c r="W107">
        <f t="shared" si="58"/>
        <v>18</v>
      </c>
      <c r="X107">
        <f t="shared" si="58"/>
        <v>18</v>
      </c>
      <c r="Y107">
        <f t="shared" si="58"/>
        <v>18</v>
      </c>
      <c r="Z107">
        <f t="shared" si="58"/>
        <v>18</v>
      </c>
      <c r="AA107">
        <f t="shared" si="58"/>
        <v>18</v>
      </c>
      <c r="AB107">
        <f t="shared" si="58"/>
        <v>18</v>
      </c>
      <c r="AC107">
        <f t="shared" si="58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Clark/Deborah A. Clark</dc:creator>
  <cp:keywords/>
  <dc:description/>
  <cp:lastModifiedBy>Deborah A. Clark</cp:lastModifiedBy>
  <cp:lastPrinted>2006-11-02T17:28:13Z</cp:lastPrinted>
  <dcterms:created xsi:type="dcterms:W3CDTF">2004-06-15T15:23:35Z</dcterms:created>
  <dcterms:modified xsi:type="dcterms:W3CDTF">2013-01-30T02:01:04Z</dcterms:modified>
  <cp:category/>
  <cp:version/>
  <cp:contentType/>
  <cp:contentStatus/>
</cp:coreProperties>
</file>